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6a" sheetId="1" r:id="rId1"/>
  </sheets>
  <externalReferences>
    <externalReference r:id="rId2"/>
  </externalReferences>
  <definedNames>
    <definedName name="_xlnm.Print_Area" localSheetId="0">'6a'!$A$1:$H$168</definedName>
  </definedNames>
  <calcPr calcId="145621"/>
</workbook>
</file>

<file path=xl/calcChain.xml><?xml version="1.0" encoding="utf-8"?>
<calcChain xmlns="http://schemas.openxmlformats.org/spreadsheetml/2006/main">
  <c r="E157" i="1" l="1"/>
  <c r="H157" i="1" s="1"/>
  <c r="E156" i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G150" i="1"/>
  <c r="F150" i="1"/>
  <c r="E150" i="1"/>
  <c r="D150" i="1"/>
  <c r="C150" i="1"/>
  <c r="E149" i="1"/>
  <c r="H149" i="1" s="1"/>
  <c r="E148" i="1"/>
  <c r="H148" i="1" s="1"/>
  <c r="E147" i="1"/>
  <c r="H147" i="1" s="1"/>
  <c r="G146" i="1"/>
  <c r="F146" i="1"/>
  <c r="E146" i="1"/>
  <c r="D146" i="1"/>
  <c r="C146" i="1"/>
  <c r="H145" i="1"/>
  <c r="E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H135" i="1" s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H129" i="1"/>
  <c r="E129" i="1"/>
  <c r="E128" i="1"/>
  <c r="H128" i="1" s="1"/>
  <c r="E127" i="1"/>
  <c r="H127" i="1" s="1"/>
  <c r="E126" i="1"/>
  <c r="H126" i="1" s="1"/>
  <c r="E125" i="1"/>
  <c r="E123" i="1" s="1"/>
  <c r="E124" i="1"/>
  <c r="H124" i="1" s="1"/>
  <c r="G123" i="1"/>
  <c r="F123" i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3" i="1" s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H109" i="1"/>
  <c r="E109" i="1"/>
  <c r="E108" i="1"/>
  <c r="H108" i="1" s="1"/>
  <c r="E107" i="1"/>
  <c r="H107" i="1" s="1"/>
  <c r="E106" i="1"/>
  <c r="H106" i="1" s="1"/>
  <c r="E105" i="1"/>
  <c r="E103" i="1" s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H99" i="1"/>
  <c r="E99" i="1"/>
  <c r="E98" i="1"/>
  <c r="H98" i="1" s="1"/>
  <c r="E97" i="1"/>
  <c r="H97" i="1" s="1"/>
  <c r="E96" i="1"/>
  <c r="H96" i="1" s="1"/>
  <c r="H95" i="1"/>
  <c r="E95" i="1"/>
  <c r="E94" i="1"/>
  <c r="H94" i="1" s="1"/>
  <c r="G93" i="1"/>
  <c r="F93" i="1"/>
  <c r="D93" i="1"/>
  <c r="C93" i="1"/>
  <c r="E92" i="1"/>
  <c r="H92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F84" i="1" s="1"/>
  <c r="E85" i="1"/>
  <c r="D85" i="1"/>
  <c r="C85" i="1"/>
  <c r="G84" i="1"/>
  <c r="D84" i="1"/>
  <c r="C84" i="1"/>
  <c r="E82" i="1"/>
  <c r="H82" i="1" s="1"/>
  <c r="H81" i="1"/>
  <c r="E81" i="1"/>
  <c r="E80" i="1"/>
  <c r="H80" i="1" s="1"/>
  <c r="E79" i="1"/>
  <c r="H79" i="1" s="1"/>
  <c r="E78" i="1"/>
  <c r="H78" i="1" s="1"/>
  <c r="H77" i="1"/>
  <c r="E77" i="1"/>
  <c r="E76" i="1"/>
  <c r="H76" i="1" s="1"/>
  <c r="G75" i="1"/>
  <c r="F75" i="1"/>
  <c r="D75" i="1"/>
  <c r="C75" i="1"/>
  <c r="E74" i="1"/>
  <c r="H74" i="1" s="1"/>
  <c r="H73" i="1"/>
  <c r="E73" i="1"/>
  <c r="E72" i="1"/>
  <c r="H72" i="1" s="1"/>
  <c r="H71" i="1" s="1"/>
  <c r="G71" i="1"/>
  <c r="F71" i="1"/>
  <c r="D71" i="1"/>
  <c r="C71" i="1"/>
  <c r="E70" i="1"/>
  <c r="H70" i="1" s="1"/>
  <c r="E69" i="1"/>
  <c r="H69" i="1" s="1"/>
  <c r="E68" i="1"/>
  <c r="H68" i="1" s="1"/>
  <c r="H67" i="1"/>
  <c r="E67" i="1"/>
  <c r="E66" i="1"/>
  <c r="H66" i="1" s="1"/>
  <c r="H65" i="1"/>
  <c r="E65" i="1"/>
  <c r="E64" i="1"/>
  <c r="H64" i="1" s="1"/>
  <c r="H63" i="1"/>
  <c r="E63" i="1"/>
  <c r="G62" i="1"/>
  <c r="F62" i="1"/>
  <c r="E62" i="1"/>
  <c r="D62" i="1"/>
  <c r="C62" i="1"/>
  <c r="E61" i="1"/>
  <c r="H61" i="1" s="1"/>
  <c r="E60" i="1"/>
  <c r="H60" i="1" s="1"/>
  <c r="E59" i="1"/>
  <c r="H59" i="1" s="1"/>
  <c r="H58" i="1" s="1"/>
  <c r="G58" i="1"/>
  <c r="F58" i="1"/>
  <c r="D58" i="1"/>
  <c r="C58" i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G48" i="1"/>
  <c r="F48" i="1"/>
  <c r="D48" i="1"/>
  <c r="C48" i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G38" i="1"/>
  <c r="F38" i="1"/>
  <c r="D38" i="1"/>
  <c r="C38" i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E28" i="1" s="1"/>
  <c r="E29" i="1"/>
  <c r="H29" i="1" s="1"/>
  <c r="G28" i="1"/>
  <c r="F28" i="1"/>
  <c r="D28" i="1"/>
  <c r="C28" i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G18" i="1"/>
  <c r="F18" i="1"/>
  <c r="D18" i="1"/>
  <c r="C18" i="1"/>
  <c r="E17" i="1"/>
  <c r="H17" i="1" s="1"/>
  <c r="E16" i="1"/>
  <c r="E15" i="1"/>
  <c r="H15" i="1" s="1"/>
  <c r="H14" i="1"/>
  <c r="E14" i="1"/>
  <c r="E13" i="1"/>
  <c r="H13" i="1" s="1"/>
  <c r="H12" i="1"/>
  <c r="E12" i="1"/>
  <c r="E11" i="1"/>
  <c r="H11" i="1" s="1"/>
  <c r="G10" i="1"/>
  <c r="F10" i="1"/>
  <c r="D10" i="1"/>
  <c r="D9" i="1" s="1"/>
  <c r="D159" i="1" s="1"/>
  <c r="C10" i="1"/>
  <c r="F9" i="1"/>
  <c r="F159" i="1" s="1"/>
  <c r="A6" i="1"/>
  <c r="E10" i="1" l="1"/>
  <c r="H75" i="1"/>
  <c r="H105" i="1"/>
  <c r="H115" i="1"/>
  <c r="H10" i="1"/>
  <c r="E93" i="1"/>
  <c r="E84" i="1" s="1"/>
  <c r="H125" i="1"/>
  <c r="H123" i="1" s="1"/>
  <c r="C9" i="1"/>
  <c r="C159" i="1" s="1"/>
  <c r="E48" i="1"/>
  <c r="E75" i="1"/>
  <c r="E137" i="1"/>
  <c r="H38" i="1"/>
  <c r="H48" i="1"/>
  <c r="H146" i="1"/>
  <c r="G9" i="1"/>
  <c r="G159" i="1" s="1"/>
  <c r="H18" i="1"/>
  <c r="H30" i="1"/>
  <c r="H28" i="1" s="1"/>
  <c r="E38" i="1"/>
  <c r="H62" i="1"/>
  <c r="H85" i="1"/>
  <c r="H93" i="1"/>
  <c r="H133" i="1"/>
  <c r="E18" i="1"/>
  <c r="H103" i="1"/>
  <c r="H137" i="1"/>
  <c r="H150" i="1"/>
  <c r="E58" i="1"/>
  <c r="H113" i="1"/>
  <c r="E133" i="1"/>
  <c r="E71" i="1"/>
  <c r="E9" i="1" s="1"/>
  <c r="E159" i="1" l="1"/>
  <c r="H84" i="1"/>
  <c r="H9" i="1"/>
  <c r="H159" i="1" s="1"/>
</calcChain>
</file>

<file path=xl/sharedStrings.xml><?xml version="1.0" encoding="utf-8"?>
<sst xmlns="http://schemas.openxmlformats.org/spreadsheetml/2006/main" count="162" uniqueCount="89">
  <si>
    <t>UNIVERSIDAD AUTONOMA DE BAJA CALIFORNIA</t>
  </si>
  <si>
    <t>Estado Analítico del Ejercicio del Presupuesto de Egresos Detallado - LDF</t>
  </si>
  <si>
    <t xml:space="preserve">Clasificación por Objeto del Gasto (Capítulo y Concepto) </t>
  </si>
  <si>
    <t>Del 1 de enero al 31 de Diciembre de 2018</t>
  </si>
  <si>
    <t>(PESOS)</t>
  </si>
  <si>
    <t xml:space="preserve">Concepto </t>
  </si>
  <si>
    <t>Egresos</t>
  </si>
  <si>
    <t xml:space="preserve">Subejercicio </t>
  </si>
  <si>
    <t>Aprobado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</si>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</sst>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&quot;$&quot;* #,##0_-;\-&quot;$&quot;* #,##0_-;_-&quot;$&quot;* &quot;-&quot;??_-;_-@_-"/>
    <numFmt numFmtId="166" formatCode="General_)"/>
    <numFmt numFmtId="167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8" fillId="0" borderId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49">
    <xf numFmtId="0" fontId="0" fillId="0" borderId="0" xfId="0"/>
    <xf numFmtId="44" fontId="3" fillId="0" borderId="0" xfId="0" applyNumberFormat="1" applyFont="1"/>
    <xf numFmtId="44" fontId="3" fillId="0" borderId="0" xfId="2" applyFont="1"/>
    <xf numFmtId="0" fontId="3" fillId="0" borderId="0" xfId="0" applyFont="1"/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43" fontId="5" fillId="0" borderId="13" xfId="1" applyNumberFormat="1" applyFont="1" applyBorder="1" applyAlignment="1">
      <alignment horizontal="right" vertical="top"/>
    </xf>
    <xf numFmtId="37" fontId="6" fillId="0" borderId="16" xfId="1" applyNumberFormat="1" applyFont="1" applyBorder="1" applyAlignment="1">
      <alignment horizontal="right" vertical="top"/>
    </xf>
    <xf numFmtId="37" fontId="6" fillId="0" borderId="16" xfId="1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/>
    <xf numFmtId="37" fontId="6" fillId="3" borderId="16" xfId="1" applyNumberFormat="1" applyFont="1" applyFill="1" applyBorder="1" applyAlignment="1">
      <alignment horizontal="right" vertical="top"/>
    </xf>
    <xf numFmtId="37" fontId="5" fillId="0" borderId="16" xfId="1" applyNumberFormat="1" applyFont="1" applyBorder="1" applyAlignment="1">
      <alignment horizontal="right" vertical="top"/>
    </xf>
    <xf numFmtId="164" fontId="5" fillId="0" borderId="16" xfId="2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165" fontId="6" fillId="0" borderId="15" xfId="2" applyNumberFormat="1" applyFont="1" applyBorder="1" applyAlignment="1">
      <alignment horizontal="center" vertical="top"/>
    </xf>
    <xf numFmtId="165" fontId="6" fillId="3" borderId="15" xfId="2" applyNumberFormat="1" applyFont="1" applyFill="1" applyBorder="1" applyAlignment="1">
      <alignment horizontal="center" vertical="top"/>
    </xf>
    <xf numFmtId="44" fontId="3" fillId="3" borderId="0" xfId="2" applyFont="1" applyFill="1"/>
    <xf numFmtId="44" fontId="7" fillId="0" borderId="0" xfId="2" applyFont="1"/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</cellXfs>
  <cellStyles count="10">
    <cellStyle name="=C:\WINNT\SYSTEM32\COMMAND.COM" xfId="3"/>
    <cellStyle name="Comma 2" xfId="4"/>
    <cellStyle name="Millares" xfId="1" builtinId="3"/>
    <cellStyle name="Millares 2" xfId="5"/>
    <cellStyle name="Moneda" xfId="2" builtinId="4"/>
    <cellStyle name="Normal" xfId="0" builtinId="0"/>
    <cellStyle name="Normal 2" xfId="6"/>
    <cellStyle name="Normal 3" xfId="7"/>
    <cellStyle name="Normal 6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5</xdr:row>
      <xdr:rowOff>42863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94828" cy="74390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2895600</xdr:colOff>
      <xdr:row>168</xdr:row>
      <xdr:rowOff>0</xdr:rowOff>
    </xdr:to>
    <xdr:sp macro="" textlink="">
      <xdr:nvSpPr>
        <xdr:cNvPr id="3" name="2 CuadroTexto"/>
        <xdr:cNvSpPr txBox="1"/>
      </xdr:nvSpPr>
      <xdr:spPr>
        <a:xfrm>
          <a:off x="784860" y="21556980"/>
          <a:ext cx="289560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MTRO.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685800</xdr:colOff>
      <xdr:row>164</xdr:row>
      <xdr:rowOff>180975</xdr:rowOff>
    </xdr:from>
    <xdr:to>
      <xdr:col>1</xdr:col>
      <xdr:colOff>3181350</xdr:colOff>
      <xdr:row>164</xdr:row>
      <xdr:rowOff>180975</xdr:rowOff>
    </xdr:to>
    <xdr:cxnSp macro="">
      <xdr:nvCxnSpPr>
        <xdr:cNvPr id="4" name="3 Conector recto"/>
        <xdr:cNvCxnSpPr/>
      </xdr:nvCxnSpPr>
      <xdr:spPr>
        <a:xfrm>
          <a:off x="685800" y="21737955"/>
          <a:ext cx="328041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164</xdr:row>
      <xdr:rowOff>0</xdr:rowOff>
    </xdr:from>
    <xdr:to>
      <xdr:col>7</xdr:col>
      <xdr:colOff>259773</xdr:colOff>
      <xdr:row>168</xdr:row>
      <xdr:rowOff>0</xdr:rowOff>
    </xdr:to>
    <xdr:sp macro="" textlink="">
      <xdr:nvSpPr>
        <xdr:cNvPr id="5" name="4 CuadroTexto"/>
        <xdr:cNvSpPr txBox="1"/>
      </xdr:nvSpPr>
      <xdr:spPr>
        <a:xfrm>
          <a:off x="8823960" y="21556980"/>
          <a:ext cx="2896293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771525</xdr:colOff>
      <xdr:row>164</xdr:row>
      <xdr:rowOff>180975</xdr:rowOff>
    </xdr:from>
    <xdr:to>
      <xdr:col>7</xdr:col>
      <xdr:colOff>533400</xdr:colOff>
      <xdr:row>165</xdr:row>
      <xdr:rowOff>0</xdr:rowOff>
    </xdr:to>
    <xdr:cxnSp macro="">
      <xdr:nvCxnSpPr>
        <xdr:cNvPr id="6" name="5 Conector recto"/>
        <xdr:cNvCxnSpPr/>
      </xdr:nvCxnSpPr>
      <xdr:spPr>
        <a:xfrm flipV="1">
          <a:off x="8292465" y="21737955"/>
          <a:ext cx="3701415" cy="19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>
        <row r="5">
          <cell r="A5" t="str">
            <v>Cuenta pública de 2018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4"/>
  <sheetViews>
    <sheetView tabSelected="1" topLeftCell="A154" zoomScaleNormal="100" workbookViewId="0">
      <selection activeCell="E35" sqref="E35"/>
    </sheetView>
  </sheetViews>
  <sheetFormatPr baseColWidth="10" defaultColWidth="11.44140625" defaultRowHeight="10.199999999999999" x14ac:dyDescent="0.2"/>
  <cols>
    <col min="1" max="1" width="11.44140625" style="3"/>
    <col min="2" max="2" width="56" style="3" bestFit="1" customWidth="1"/>
    <col min="3" max="3" width="19.33203125" style="3" customWidth="1"/>
    <col min="4" max="4" width="22.88671875" style="3" customWidth="1"/>
    <col min="5" max="5" width="19" style="3" customWidth="1"/>
    <col min="6" max="6" width="18.5546875" style="3" customWidth="1"/>
    <col min="7" max="7" width="19.88671875" style="3" customWidth="1"/>
    <col min="8" max="8" width="19.44140625" style="3" customWidth="1"/>
    <col min="9" max="16384" width="11.44140625" style="3"/>
  </cols>
  <sheetData>
    <row r="1" spans="1:8" ht="14.4" customHeight="1" x14ac:dyDescent="0.2">
      <c r="A1" s="40" t="s">
        <v>0</v>
      </c>
      <c r="B1" s="41"/>
      <c r="C1" s="41"/>
      <c r="D1" s="41"/>
      <c r="E1" s="41"/>
      <c r="F1" s="41"/>
      <c r="G1" s="41"/>
      <c r="H1" s="42"/>
    </row>
    <row r="2" spans="1:8" x14ac:dyDescent="0.2">
      <c r="A2" s="43" t="s">
        <v>1</v>
      </c>
      <c r="B2" s="44"/>
      <c r="C2" s="44"/>
      <c r="D2" s="44"/>
      <c r="E2" s="44"/>
      <c r="F2" s="44"/>
      <c r="G2" s="44"/>
      <c r="H2" s="45"/>
    </row>
    <row r="3" spans="1:8" x14ac:dyDescent="0.2">
      <c r="A3" s="43" t="s">
        <v>2</v>
      </c>
      <c r="B3" s="44"/>
      <c r="C3" s="44"/>
      <c r="D3" s="44"/>
      <c r="E3" s="44"/>
      <c r="F3" s="44"/>
      <c r="G3" s="44"/>
      <c r="H3" s="45"/>
    </row>
    <row r="4" spans="1:8" x14ac:dyDescent="0.2">
      <c r="A4" s="43" t="s">
        <v>3</v>
      </c>
      <c r="B4" s="44"/>
      <c r="C4" s="44"/>
      <c r="D4" s="44"/>
      <c r="E4" s="44"/>
      <c r="F4" s="44"/>
      <c r="G4" s="44"/>
      <c r="H4" s="45"/>
    </row>
    <row r="5" spans="1:8" x14ac:dyDescent="0.2">
      <c r="A5" s="43" t="s">
        <v>4</v>
      </c>
      <c r="B5" s="44"/>
      <c r="C5" s="44"/>
      <c r="D5" s="44"/>
      <c r="E5" s="44"/>
      <c r="F5" s="44"/>
      <c r="G5" s="44"/>
      <c r="H5" s="45"/>
    </row>
    <row r="6" spans="1:8" ht="10.8" thickBot="1" x14ac:dyDescent="0.25">
      <c r="A6" s="46" t="str">
        <f>+[1]ING!A5</f>
        <v>Cuenta pública de 2018</v>
      </c>
      <c r="B6" s="47"/>
      <c r="C6" s="47"/>
      <c r="D6" s="47"/>
      <c r="E6" s="47"/>
      <c r="F6" s="47"/>
      <c r="G6" s="47"/>
      <c r="H6" s="48"/>
    </row>
    <row r="7" spans="1:8" ht="10.8" thickBot="1" x14ac:dyDescent="0.25">
      <c r="A7" s="29" t="s">
        <v>5</v>
      </c>
      <c r="B7" s="30"/>
      <c r="C7" s="33" t="s">
        <v>6</v>
      </c>
      <c r="D7" s="34"/>
      <c r="E7" s="34"/>
      <c r="F7" s="34"/>
      <c r="G7" s="35"/>
      <c r="H7" s="36" t="s">
        <v>7</v>
      </c>
    </row>
    <row r="8" spans="1:8" ht="24.75" customHeight="1" thickBot="1" x14ac:dyDescent="0.25">
      <c r="A8" s="31"/>
      <c r="B8" s="32"/>
      <c r="C8" s="4" t="s">
        <v>8</v>
      </c>
      <c r="D8" s="5" t="s">
        <v>9</v>
      </c>
      <c r="E8" s="4" t="s">
        <v>10</v>
      </c>
      <c r="F8" s="4" t="s">
        <v>11</v>
      </c>
      <c r="G8" s="4" t="s">
        <v>12</v>
      </c>
      <c r="H8" s="37"/>
    </row>
    <row r="9" spans="1:8" x14ac:dyDescent="0.2">
      <c r="A9" s="38" t="s">
        <v>13</v>
      </c>
      <c r="B9" s="39"/>
      <c r="C9" s="6">
        <f>+C10+C18+C28+C38+C48+C58+C62+C71+C75</f>
        <v>0</v>
      </c>
      <c r="D9" s="6">
        <f t="shared" ref="D9:G9" si="0">+D10+D18+D28+D38+D48+D58+D62+D71+D75</f>
        <v>31760175</v>
      </c>
      <c r="E9" s="6">
        <f t="shared" si="0"/>
        <v>31760175</v>
      </c>
      <c r="F9" s="6">
        <f>+F10+F18+F28+F38+F48+F58+F62+F71+F75</f>
        <v>2180192365</v>
      </c>
      <c r="G9" s="6">
        <f t="shared" si="0"/>
        <v>2180393761</v>
      </c>
      <c r="H9" s="6">
        <f>+H10+H18+H28+H38+H48+H58+H62+H71+H75</f>
        <v>-2148432190</v>
      </c>
    </row>
    <row r="10" spans="1:8" x14ac:dyDescent="0.2">
      <c r="A10" s="27" t="s">
        <v>14</v>
      </c>
      <c r="B10" s="28"/>
      <c r="C10" s="7">
        <f>SUM(C11:C17)</f>
        <v>0</v>
      </c>
      <c r="D10" s="7">
        <f t="shared" ref="D10:H10" si="1">SUM(D11:D17)</f>
        <v>388229</v>
      </c>
      <c r="E10" s="8">
        <f>SUM(E11:E17)</f>
        <v>388229</v>
      </c>
      <c r="F10" s="8">
        <f t="shared" si="1"/>
        <v>1685413393</v>
      </c>
      <c r="G10" s="8">
        <f t="shared" si="1"/>
        <v>1685461509</v>
      </c>
      <c r="H10" s="8">
        <f t="shared" si="1"/>
        <v>-1685025164</v>
      </c>
    </row>
    <row r="11" spans="1:8" x14ac:dyDescent="0.2">
      <c r="A11" s="9"/>
      <c r="B11" s="10" t="s">
        <v>15</v>
      </c>
      <c r="C11" s="7">
        <v>0</v>
      </c>
      <c r="D11" s="7">
        <v>0</v>
      </c>
      <c r="E11" s="8">
        <f t="shared" ref="E11:E17" si="2">+C11+D11</f>
        <v>0</v>
      </c>
      <c r="F11" s="8">
        <v>458043846</v>
      </c>
      <c r="G11" s="8">
        <v>458043846</v>
      </c>
      <c r="H11" s="8">
        <f>+E11-F11</f>
        <v>-458043846</v>
      </c>
    </row>
    <row r="12" spans="1:8" x14ac:dyDescent="0.2">
      <c r="A12" s="9"/>
      <c r="B12" s="10" t="s">
        <v>16</v>
      </c>
      <c r="C12" s="7">
        <v>0</v>
      </c>
      <c r="D12" s="7">
        <v>4123</v>
      </c>
      <c r="E12" s="8">
        <f t="shared" si="2"/>
        <v>4123</v>
      </c>
      <c r="F12" s="8">
        <v>177349661</v>
      </c>
      <c r="G12" s="8">
        <v>177333446</v>
      </c>
      <c r="H12" s="8">
        <f t="shared" ref="H12:H15" si="3">+E12-F12</f>
        <v>-177345538</v>
      </c>
    </row>
    <row r="13" spans="1:8" x14ac:dyDescent="0.2">
      <c r="A13" s="11"/>
      <c r="B13" s="12" t="s">
        <v>17</v>
      </c>
      <c r="C13" s="8">
        <v>0</v>
      </c>
      <c r="D13" s="8">
        <v>17085</v>
      </c>
      <c r="E13" s="8">
        <f t="shared" si="2"/>
        <v>17085</v>
      </c>
      <c r="F13" s="8">
        <v>428329997</v>
      </c>
      <c r="G13" s="8">
        <v>428422356</v>
      </c>
      <c r="H13" s="8">
        <f t="shared" si="3"/>
        <v>-428312912</v>
      </c>
    </row>
    <row r="14" spans="1:8" x14ac:dyDescent="0.2">
      <c r="A14" s="11"/>
      <c r="B14" s="12" t="s">
        <v>18</v>
      </c>
      <c r="C14" s="8">
        <v>0</v>
      </c>
      <c r="D14" s="8">
        <v>0</v>
      </c>
      <c r="E14" s="8">
        <f t="shared" si="2"/>
        <v>0</v>
      </c>
      <c r="F14" s="8">
        <v>165821573</v>
      </c>
      <c r="G14" s="8">
        <v>165821573</v>
      </c>
      <c r="H14" s="8">
        <f t="shared" si="3"/>
        <v>-165821573</v>
      </c>
    </row>
    <row r="15" spans="1:8" x14ac:dyDescent="0.2">
      <c r="A15" s="9"/>
      <c r="B15" s="10" t="s">
        <v>19</v>
      </c>
      <c r="C15" s="7">
        <v>0</v>
      </c>
      <c r="D15" s="7">
        <v>367021</v>
      </c>
      <c r="E15" s="8">
        <f t="shared" si="2"/>
        <v>367021</v>
      </c>
      <c r="F15" s="8">
        <v>304320607</v>
      </c>
      <c r="G15" s="8">
        <v>304292579</v>
      </c>
      <c r="H15" s="8">
        <f t="shared" si="3"/>
        <v>-303953586</v>
      </c>
    </row>
    <row r="16" spans="1:8" x14ac:dyDescent="0.2">
      <c r="A16" s="9"/>
      <c r="B16" s="10" t="s">
        <v>20</v>
      </c>
      <c r="C16" s="7">
        <v>0</v>
      </c>
      <c r="D16" s="7">
        <v>0</v>
      </c>
      <c r="E16" s="8">
        <f t="shared" si="2"/>
        <v>0</v>
      </c>
      <c r="F16" s="8"/>
      <c r="G16" s="8"/>
      <c r="H16" s="8"/>
    </row>
    <row r="17" spans="1:8" x14ac:dyDescent="0.2">
      <c r="A17" s="9"/>
      <c r="B17" s="10" t="s">
        <v>21</v>
      </c>
      <c r="C17" s="7">
        <v>0</v>
      </c>
      <c r="D17" s="7">
        <v>0</v>
      </c>
      <c r="E17" s="8">
        <f t="shared" si="2"/>
        <v>0</v>
      </c>
      <c r="F17" s="8">
        <v>151547709</v>
      </c>
      <c r="G17" s="8">
        <v>151547709</v>
      </c>
      <c r="H17" s="8">
        <f t="shared" ref="H17" si="4">+E17-F17</f>
        <v>-151547709</v>
      </c>
    </row>
    <row r="18" spans="1:8" x14ac:dyDescent="0.2">
      <c r="A18" s="27" t="s">
        <v>22</v>
      </c>
      <c r="B18" s="28"/>
      <c r="C18" s="7">
        <f>SUM(C19:C27)</f>
        <v>0</v>
      </c>
      <c r="D18" s="7">
        <f t="shared" ref="D18:H18" si="5">SUM(D19:D27)</f>
        <v>4302465</v>
      </c>
      <c r="E18" s="8">
        <f t="shared" si="5"/>
        <v>4302465</v>
      </c>
      <c r="F18" s="8">
        <f t="shared" si="5"/>
        <v>28635186</v>
      </c>
      <c r="G18" s="8">
        <f t="shared" si="5"/>
        <v>28950187</v>
      </c>
      <c r="H18" s="8">
        <f t="shared" si="5"/>
        <v>-24332721</v>
      </c>
    </row>
    <row r="19" spans="1:8" x14ac:dyDescent="0.2">
      <c r="A19" s="9"/>
      <c r="B19" s="10" t="s">
        <v>23</v>
      </c>
      <c r="C19" s="7">
        <v>0</v>
      </c>
      <c r="D19" s="7">
        <v>255507</v>
      </c>
      <c r="E19" s="8">
        <f t="shared" ref="E19:E27" si="6">+C19+D19</f>
        <v>255507</v>
      </c>
      <c r="F19" s="8">
        <v>7334704</v>
      </c>
      <c r="G19" s="8">
        <v>7330917</v>
      </c>
      <c r="H19" s="8">
        <f t="shared" ref="H19:H27" si="7">+E19-F19</f>
        <v>-7079197</v>
      </c>
    </row>
    <row r="20" spans="1:8" x14ac:dyDescent="0.2">
      <c r="A20" s="9"/>
      <c r="B20" s="10" t="s">
        <v>24</v>
      </c>
      <c r="C20" s="7">
        <v>0</v>
      </c>
      <c r="D20" s="7">
        <v>63564</v>
      </c>
      <c r="E20" s="8">
        <f t="shared" si="6"/>
        <v>63564</v>
      </c>
      <c r="F20" s="8">
        <v>594349</v>
      </c>
      <c r="G20" s="8">
        <v>594348</v>
      </c>
      <c r="H20" s="8">
        <f t="shared" si="7"/>
        <v>-530785</v>
      </c>
    </row>
    <row r="21" spans="1:8" x14ac:dyDescent="0.2">
      <c r="A21" s="9"/>
      <c r="B21" s="10" t="s">
        <v>25</v>
      </c>
      <c r="C21" s="7">
        <v>0</v>
      </c>
      <c r="D21" s="7">
        <v>0</v>
      </c>
      <c r="E21" s="8">
        <f t="shared" si="6"/>
        <v>0</v>
      </c>
      <c r="F21" s="8">
        <v>1035768</v>
      </c>
      <c r="G21" s="8">
        <v>1034989</v>
      </c>
      <c r="H21" s="8">
        <f t="shared" si="7"/>
        <v>-1035768</v>
      </c>
    </row>
    <row r="22" spans="1:8" x14ac:dyDescent="0.2">
      <c r="A22" s="9"/>
      <c r="B22" s="10" t="s">
        <v>26</v>
      </c>
      <c r="C22" s="7">
        <v>0</v>
      </c>
      <c r="D22" s="7">
        <v>79595</v>
      </c>
      <c r="E22" s="8">
        <f t="shared" si="6"/>
        <v>79595</v>
      </c>
      <c r="F22" s="8">
        <v>1696683</v>
      </c>
      <c r="G22" s="8">
        <v>1703724</v>
      </c>
      <c r="H22" s="8">
        <f t="shared" si="7"/>
        <v>-1617088</v>
      </c>
    </row>
    <row r="23" spans="1:8" x14ac:dyDescent="0.2">
      <c r="A23" s="9"/>
      <c r="B23" s="10" t="s">
        <v>27</v>
      </c>
      <c r="C23" s="7">
        <v>0</v>
      </c>
      <c r="D23" s="7">
        <v>3253842</v>
      </c>
      <c r="E23" s="8">
        <f t="shared" si="6"/>
        <v>3253842</v>
      </c>
      <c r="F23" s="8">
        <v>5723650</v>
      </c>
      <c r="G23" s="8">
        <v>5973411</v>
      </c>
      <c r="H23" s="8">
        <f t="shared" si="7"/>
        <v>-2469808</v>
      </c>
    </row>
    <row r="24" spans="1:8" x14ac:dyDescent="0.2">
      <c r="A24" s="9"/>
      <c r="B24" s="10" t="s">
        <v>28</v>
      </c>
      <c r="C24" s="7">
        <v>0</v>
      </c>
      <c r="D24" s="7">
        <v>469591</v>
      </c>
      <c r="E24" s="8">
        <f t="shared" si="6"/>
        <v>469591</v>
      </c>
      <c r="F24" s="8">
        <v>1835966</v>
      </c>
      <c r="G24" s="8">
        <v>1891418</v>
      </c>
      <c r="H24" s="8">
        <f t="shared" si="7"/>
        <v>-1366375</v>
      </c>
    </row>
    <row r="25" spans="1:8" x14ac:dyDescent="0.2">
      <c r="A25" s="9"/>
      <c r="B25" s="10" t="s">
        <v>29</v>
      </c>
      <c r="C25" s="7">
        <v>0</v>
      </c>
      <c r="D25" s="7">
        <v>0</v>
      </c>
      <c r="E25" s="8">
        <f t="shared" si="6"/>
        <v>0</v>
      </c>
      <c r="F25" s="8">
        <v>9895834</v>
      </c>
      <c r="G25" s="8">
        <v>9903148</v>
      </c>
      <c r="H25" s="8">
        <f t="shared" si="7"/>
        <v>-9895834</v>
      </c>
    </row>
    <row r="26" spans="1:8" x14ac:dyDescent="0.2">
      <c r="A26" s="9"/>
      <c r="B26" s="10" t="s">
        <v>30</v>
      </c>
      <c r="C26" s="7">
        <v>0</v>
      </c>
      <c r="D26" s="7">
        <v>0</v>
      </c>
      <c r="E26" s="8">
        <f t="shared" si="6"/>
        <v>0</v>
      </c>
      <c r="F26" s="8">
        <v>0</v>
      </c>
      <c r="G26" s="8">
        <v>0</v>
      </c>
      <c r="H26" s="8">
        <f t="shared" si="7"/>
        <v>0</v>
      </c>
    </row>
    <row r="27" spans="1:8" x14ac:dyDescent="0.2">
      <c r="A27" s="9"/>
      <c r="B27" s="10" t="s">
        <v>31</v>
      </c>
      <c r="C27" s="7">
        <v>0</v>
      </c>
      <c r="D27" s="7">
        <v>180366</v>
      </c>
      <c r="E27" s="8">
        <f t="shared" si="6"/>
        <v>180366</v>
      </c>
      <c r="F27" s="8">
        <v>518232</v>
      </c>
      <c r="G27" s="8">
        <v>518232</v>
      </c>
      <c r="H27" s="8">
        <f t="shared" si="7"/>
        <v>-337866</v>
      </c>
    </row>
    <row r="28" spans="1:8" x14ac:dyDescent="0.2">
      <c r="A28" s="27" t="s">
        <v>32</v>
      </c>
      <c r="B28" s="28"/>
      <c r="C28" s="7">
        <f>SUM(C29:C37)</f>
        <v>0</v>
      </c>
      <c r="D28" s="7">
        <f t="shared" ref="D28:H28" si="8">SUM(D29:D37)</f>
        <v>16767060</v>
      </c>
      <c r="E28" s="8">
        <f t="shared" si="8"/>
        <v>16767060</v>
      </c>
      <c r="F28" s="8">
        <f t="shared" si="8"/>
        <v>345510239</v>
      </c>
      <c r="G28" s="8">
        <f t="shared" si="8"/>
        <v>345684532</v>
      </c>
      <c r="H28" s="8">
        <f t="shared" si="8"/>
        <v>-328743179</v>
      </c>
    </row>
    <row r="29" spans="1:8" x14ac:dyDescent="0.2">
      <c r="A29" s="9"/>
      <c r="B29" s="10" t="s">
        <v>33</v>
      </c>
      <c r="C29" s="7">
        <v>0</v>
      </c>
      <c r="D29" s="7">
        <v>14931</v>
      </c>
      <c r="E29" s="8">
        <f t="shared" ref="E29:E37" si="9">+C29+D29</f>
        <v>14931</v>
      </c>
      <c r="F29" s="8">
        <v>12281448</v>
      </c>
      <c r="G29" s="8">
        <v>12284748</v>
      </c>
      <c r="H29" s="8">
        <f t="shared" ref="H29:H36" si="10">+E29-F29</f>
        <v>-12266517</v>
      </c>
    </row>
    <row r="30" spans="1:8" x14ac:dyDescent="0.2">
      <c r="A30" s="9"/>
      <c r="B30" s="10" t="s">
        <v>34</v>
      </c>
      <c r="C30" s="7">
        <v>0</v>
      </c>
      <c r="D30" s="7">
        <v>464698</v>
      </c>
      <c r="E30" s="8">
        <f t="shared" si="9"/>
        <v>464698</v>
      </c>
      <c r="F30" s="8">
        <v>7680561</v>
      </c>
      <c r="G30" s="8">
        <v>7710150</v>
      </c>
      <c r="H30" s="8">
        <f t="shared" si="10"/>
        <v>-7215863</v>
      </c>
    </row>
    <row r="31" spans="1:8" x14ac:dyDescent="0.2">
      <c r="A31" s="9"/>
      <c r="B31" s="10" t="s">
        <v>35</v>
      </c>
      <c r="C31" s="7">
        <v>0</v>
      </c>
      <c r="D31" s="7">
        <v>4996061</v>
      </c>
      <c r="E31" s="8">
        <f t="shared" si="9"/>
        <v>4996061</v>
      </c>
      <c r="F31" s="8">
        <v>87896994</v>
      </c>
      <c r="G31" s="8">
        <v>87947098</v>
      </c>
      <c r="H31" s="8">
        <f t="shared" si="10"/>
        <v>-82900933</v>
      </c>
    </row>
    <row r="32" spans="1:8" x14ac:dyDescent="0.2">
      <c r="A32" s="9"/>
      <c r="B32" s="10" t="s">
        <v>36</v>
      </c>
      <c r="C32" s="7">
        <v>0</v>
      </c>
      <c r="D32" s="7">
        <v>18561</v>
      </c>
      <c r="E32" s="7">
        <f t="shared" si="9"/>
        <v>18561</v>
      </c>
      <c r="F32" s="7">
        <v>10878158</v>
      </c>
      <c r="G32" s="7">
        <v>10720108</v>
      </c>
      <c r="H32" s="7">
        <f t="shared" si="10"/>
        <v>-10859597</v>
      </c>
    </row>
    <row r="33" spans="1:8" x14ac:dyDescent="0.2">
      <c r="A33" s="9"/>
      <c r="B33" s="10" t="s">
        <v>37</v>
      </c>
      <c r="C33" s="7">
        <v>0</v>
      </c>
      <c r="D33" s="7">
        <v>4171652</v>
      </c>
      <c r="E33" s="7">
        <f t="shared" si="9"/>
        <v>4171652</v>
      </c>
      <c r="F33" s="7">
        <v>36593835</v>
      </c>
      <c r="G33" s="7">
        <v>36882704</v>
      </c>
      <c r="H33" s="7">
        <f t="shared" si="10"/>
        <v>-32422183</v>
      </c>
    </row>
    <row r="34" spans="1:8" x14ac:dyDescent="0.2">
      <c r="A34" s="9"/>
      <c r="B34" s="10" t="s">
        <v>38</v>
      </c>
      <c r="C34" s="7">
        <v>0</v>
      </c>
      <c r="D34" s="7">
        <v>29345</v>
      </c>
      <c r="E34" s="7">
        <f t="shared" si="9"/>
        <v>29345</v>
      </c>
      <c r="F34" s="7">
        <v>7195760</v>
      </c>
      <c r="G34" s="7">
        <v>7195756</v>
      </c>
      <c r="H34" s="7">
        <f t="shared" si="10"/>
        <v>-7166415</v>
      </c>
    </row>
    <row r="35" spans="1:8" x14ac:dyDescent="0.2">
      <c r="A35" s="9"/>
      <c r="B35" s="10" t="s">
        <v>39</v>
      </c>
      <c r="C35" s="7">
        <v>0</v>
      </c>
      <c r="D35" s="7">
        <v>2793322</v>
      </c>
      <c r="E35" s="7">
        <f t="shared" si="9"/>
        <v>2793322</v>
      </c>
      <c r="F35" s="7">
        <v>7367640</v>
      </c>
      <c r="G35" s="7">
        <v>7254236</v>
      </c>
      <c r="H35" s="7">
        <f t="shared" si="10"/>
        <v>-4574318</v>
      </c>
    </row>
    <row r="36" spans="1:8" x14ac:dyDescent="0.2">
      <c r="A36" s="9"/>
      <c r="B36" s="10" t="s">
        <v>40</v>
      </c>
      <c r="C36" s="7">
        <v>0</v>
      </c>
      <c r="D36" s="7">
        <v>2781434</v>
      </c>
      <c r="E36" s="7">
        <f t="shared" si="9"/>
        <v>2781434</v>
      </c>
      <c r="F36" s="7">
        <v>24940856</v>
      </c>
      <c r="G36" s="7">
        <v>24981891</v>
      </c>
      <c r="H36" s="7">
        <f t="shared" si="10"/>
        <v>-22159422</v>
      </c>
    </row>
    <row r="37" spans="1:8" s="13" customFormat="1" x14ac:dyDescent="0.2">
      <c r="A37" s="11"/>
      <c r="B37" s="12" t="s">
        <v>41</v>
      </c>
      <c r="C37" s="8">
        <v>0</v>
      </c>
      <c r="D37" s="8">
        <v>1497056</v>
      </c>
      <c r="E37" s="7">
        <f t="shared" si="9"/>
        <v>1497056</v>
      </c>
      <c r="F37" s="8">
        <v>150674987</v>
      </c>
      <c r="G37" s="8">
        <v>150707841</v>
      </c>
      <c r="H37" s="7">
        <f>+E37-F37</f>
        <v>-149177931</v>
      </c>
    </row>
    <row r="38" spans="1:8" x14ac:dyDescent="0.2">
      <c r="A38" s="27" t="s">
        <v>42</v>
      </c>
      <c r="B38" s="28"/>
      <c r="C38" s="7">
        <f>SUM(C39:C47)</f>
        <v>0</v>
      </c>
      <c r="D38" s="7">
        <f t="shared" ref="D38:H38" si="11">SUM(D39:D47)</f>
        <v>4997908</v>
      </c>
      <c r="E38" s="7">
        <f t="shared" si="11"/>
        <v>4997908</v>
      </c>
      <c r="F38" s="7">
        <f t="shared" si="11"/>
        <v>58026993</v>
      </c>
      <c r="G38" s="7">
        <f t="shared" si="11"/>
        <v>57934292</v>
      </c>
      <c r="H38" s="7">
        <f t="shared" si="11"/>
        <v>-53029085</v>
      </c>
    </row>
    <row r="39" spans="1:8" x14ac:dyDescent="0.2">
      <c r="A39" s="9"/>
      <c r="B39" s="10" t="s">
        <v>43</v>
      </c>
      <c r="C39" s="7">
        <v>0</v>
      </c>
      <c r="D39" s="7">
        <v>0</v>
      </c>
      <c r="E39" s="7">
        <f>+C39+D39</f>
        <v>0</v>
      </c>
      <c r="F39" s="7">
        <v>0</v>
      </c>
      <c r="G39" s="7">
        <v>0</v>
      </c>
      <c r="H39" s="7">
        <f>+E39-F39</f>
        <v>0</v>
      </c>
    </row>
    <row r="40" spans="1:8" x14ac:dyDescent="0.2">
      <c r="A40" s="9"/>
      <c r="B40" s="10" t="s">
        <v>44</v>
      </c>
      <c r="C40" s="7">
        <v>0</v>
      </c>
      <c r="D40" s="7">
        <v>0</v>
      </c>
      <c r="E40" s="7">
        <f t="shared" ref="E40:E47" si="12">+C40+D40</f>
        <v>0</v>
      </c>
      <c r="F40" s="7">
        <v>0</v>
      </c>
      <c r="G40" s="7">
        <v>0</v>
      </c>
      <c r="H40" s="7">
        <f t="shared" ref="H40:H41" si="13">+E40-F40</f>
        <v>0</v>
      </c>
    </row>
    <row r="41" spans="1:8" x14ac:dyDescent="0.2">
      <c r="A41" s="9"/>
      <c r="B41" s="10" t="s">
        <v>45</v>
      </c>
      <c r="C41" s="7">
        <v>0</v>
      </c>
      <c r="D41" s="7">
        <v>0</v>
      </c>
      <c r="E41" s="7">
        <f t="shared" si="12"/>
        <v>0</v>
      </c>
      <c r="F41" s="7">
        <v>0</v>
      </c>
      <c r="G41" s="7">
        <v>0</v>
      </c>
      <c r="H41" s="7">
        <f t="shared" si="13"/>
        <v>0</v>
      </c>
    </row>
    <row r="42" spans="1:8" x14ac:dyDescent="0.2">
      <c r="A42" s="9"/>
      <c r="B42" s="10" t="s">
        <v>46</v>
      </c>
      <c r="C42" s="7">
        <v>0</v>
      </c>
      <c r="D42" s="7">
        <v>4997908</v>
      </c>
      <c r="E42" s="7">
        <f t="shared" si="12"/>
        <v>4997908</v>
      </c>
      <c r="F42" s="7">
        <v>58026993</v>
      </c>
      <c r="G42" s="7">
        <v>57934292</v>
      </c>
      <c r="H42" s="7">
        <f>+E42-F42</f>
        <v>-53029085</v>
      </c>
    </row>
    <row r="43" spans="1:8" x14ac:dyDescent="0.2">
      <c r="A43" s="9"/>
      <c r="B43" s="10" t="s">
        <v>47</v>
      </c>
      <c r="C43" s="7">
        <v>0</v>
      </c>
      <c r="D43" s="7">
        <v>0</v>
      </c>
      <c r="E43" s="7">
        <f t="shared" si="12"/>
        <v>0</v>
      </c>
      <c r="F43" s="7">
        <v>0</v>
      </c>
      <c r="G43" s="7">
        <v>0</v>
      </c>
      <c r="H43" s="7">
        <f t="shared" ref="H43:H47" si="14">+E43-F43</f>
        <v>0</v>
      </c>
    </row>
    <row r="44" spans="1:8" x14ac:dyDescent="0.2">
      <c r="A44" s="9"/>
      <c r="B44" s="10" t="s">
        <v>48</v>
      </c>
      <c r="C44" s="7">
        <v>0</v>
      </c>
      <c r="D44" s="7">
        <v>0</v>
      </c>
      <c r="E44" s="7">
        <f t="shared" si="12"/>
        <v>0</v>
      </c>
      <c r="F44" s="7">
        <v>0</v>
      </c>
      <c r="G44" s="7">
        <v>0</v>
      </c>
      <c r="H44" s="7">
        <f t="shared" si="14"/>
        <v>0</v>
      </c>
    </row>
    <row r="45" spans="1:8" x14ac:dyDescent="0.2">
      <c r="A45" s="9"/>
      <c r="B45" s="10" t="s">
        <v>49</v>
      </c>
      <c r="C45" s="7">
        <v>0</v>
      </c>
      <c r="D45" s="7">
        <v>0</v>
      </c>
      <c r="E45" s="7">
        <f t="shared" si="12"/>
        <v>0</v>
      </c>
      <c r="F45" s="7">
        <v>0</v>
      </c>
      <c r="G45" s="7">
        <v>0</v>
      </c>
      <c r="H45" s="7">
        <f t="shared" si="14"/>
        <v>0</v>
      </c>
    </row>
    <row r="46" spans="1:8" x14ac:dyDescent="0.2">
      <c r="A46" s="9"/>
      <c r="B46" s="10" t="s">
        <v>50</v>
      </c>
      <c r="C46" s="7">
        <v>0</v>
      </c>
      <c r="D46" s="7">
        <v>0</v>
      </c>
      <c r="E46" s="7">
        <f t="shared" si="12"/>
        <v>0</v>
      </c>
      <c r="F46" s="7">
        <v>0</v>
      </c>
      <c r="G46" s="7">
        <v>0</v>
      </c>
      <c r="H46" s="7">
        <f t="shared" si="14"/>
        <v>0</v>
      </c>
    </row>
    <row r="47" spans="1:8" x14ac:dyDescent="0.2">
      <c r="A47" s="9"/>
      <c r="B47" s="10" t="s">
        <v>51</v>
      </c>
      <c r="C47" s="7">
        <v>0</v>
      </c>
      <c r="D47" s="7">
        <v>0</v>
      </c>
      <c r="E47" s="7">
        <f t="shared" si="12"/>
        <v>0</v>
      </c>
      <c r="F47" s="7">
        <v>0</v>
      </c>
      <c r="G47" s="7">
        <v>0</v>
      </c>
      <c r="H47" s="7">
        <f t="shared" si="14"/>
        <v>0</v>
      </c>
    </row>
    <row r="48" spans="1:8" x14ac:dyDescent="0.2">
      <c r="A48" s="27" t="s">
        <v>52</v>
      </c>
      <c r="B48" s="28"/>
      <c r="C48" s="7">
        <f>SUM(C49:C57)</f>
        <v>0</v>
      </c>
      <c r="D48" s="7">
        <f t="shared" ref="D48:H48" si="15">SUM(D49:D57)</f>
        <v>5304513</v>
      </c>
      <c r="E48" s="7">
        <f t="shared" si="15"/>
        <v>5304513</v>
      </c>
      <c r="F48" s="7">
        <f t="shared" si="15"/>
        <v>58488112</v>
      </c>
      <c r="G48" s="7">
        <f t="shared" si="15"/>
        <v>58266621</v>
      </c>
      <c r="H48" s="7">
        <f t="shared" si="15"/>
        <v>-53183599</v>
      </c>
    </row>
    <row r="49" spans="1:8" x14ac:dyDescent="0.2">
      <c r="A49" s="9"/>
      <c r="B49" s="10" t="s">
        <v>53</v>
      </c>
      <c r="C49" s="7">
        <v>0</v>
      </c>
      <c r="D49" s="7">
        <v>1272800</v>
      </c>
      <c r="E49" s="7">
        <f>+C49+D49</f>
        <v>1272800</v>
      </c>
      <c r="F49" s="7">
        <v>22070172</v>
      </c>
      <c r="G49" s="7">
        <v>22087066</v>
      </c>
      <c r="H49" s="7">
        <f>+E49-F49</f>
        <v>-20797372</v>
      </c>
    </row>
    <row r="50" spans="1:8" x14ac:dyDescent="0.2">
      <c r="A50" s="9"/>
      <c r="B50" s="10" t="s">
        <v>54</v>
      </c>
      <c r="C50" s="7">
        <v>0</v>
      </c>
      <c r="D50" s="7">
        <v>779707</v>
      </c>
      <c r="E50" s="7">
        <f>+C50+D50</f>
        <v>779707</v>
      </c>
      <c r="F50" s="7">
        <v>16102044</v>
      </c>
      <c r="G50" s="7">
        <v>15863659</v>
      </c>
      <c r="H50" s="7">
        <f>+E50-F50</f>
        <v>-15322337</v>
      </c>
    </row>
    <row r="51" spans="1:8" x14ac:dyDescent="0.2">
      <c r="A51" s="9"/>
      <c r="B51" s="10" t="s">
        <v>55</v>
      </c>
      <c r="C51" s="7">
        <v>0</v>
      </c>
      <c r="D51" s="7">
        <v>3230433</v>
      </c>
      <c r="E51" s="7">
        <f>+C51+D51</f>
        <v>3230433</v>
      </c>
      <c r="F51" s="7">
        <v>14823087</v>
      </c>
      <c r="G51" s="7">
        <v>14823087</v>
      </c>
      <c r="H51" s="7">
        <f>+E51-F51</f>
        <v>-11592654</v>
      </c>
    </row>
    <row r="52" spans="1:8" x14ac:dyDescent="0.2">
      <c r="A52" s="9"/>
      <c r="B52" s="10" t="s">
        <v>56</v>
      </c>
      <c r="C52" s="7">
        <v>0</v>
      </c>
      <c r="D52" s="7">
        <v>0</v>
      </c>
      <c r="E52" s="7">
        <f>+C52+D52</f>
        <v>0</v>
      </c>
      <c r="F52" s="7">
        <v>4811348</v>
      </c>
      <c r="G52" s="7">
        <v>4811348</v>
      </c>
      <c r="H52" s="7">
        <f>+E52-F52</f>
        <v>-4811348</v>
      </c>
    </row>
    <row r="53" spans="1:8" x14ac:dyDescent="0.2">
      <c r="A53" s="9"/>
      <c r="B53" s="10" t="s">
        <v>57</v>
      </c>
      <c r="C53" s="7">
        <v>0</v>
      </c>
      <c r="D53" s="7">
        <v>0</v>
      </c>
      <c r="E53" s="7">
        <f>+C53+D53</f>
        <v>0</v>
      </c>
      <c r="F53" s="7">
        <v>0</v>
      </c>
      <c r="G53" s="7">
        <v>0</v>
      </c>
      <c r="H53" s="7">
        <f t="shared" ref="H53:H56" si="16">+E53-F53</f>
        <v>0</v>
      </c>
    </row>
    <row r="54" spans="1:8" x14ac:dyDescent="0.2">
      <c r="A54" s="9"/>
      <c r="B54" s="10" t="s">
        <v>58</v>
      </c>
      <c r="C54" s="7">
        <v>0</v>
      </c>
      <c r="D54" s="7">
        <v>0</v>
      </c>
      <c r="E54" s="7">
        <f t="shared" ref="E54:E57" si="17">+C54+D54</f>
        <v>0</v>
      </c>
      <c r="F54" s="7">
        <v>301484</v>
      </c>
      <c r="G54" s="7">
        <v>301484</v>
      </c>
      <c r="H54" s="7">
        <f t="shared" si="16"/>
        <v>-301484</v>
      </c>
    </row>
    <row r="55" spans="1:8" x14ac:dyDescent="0.2">
      <c r="A55" s="9"/>
      <c r="B55" s="10" t="s">
        <v>59</v>
      </c>
      <c r="C55" s="7">
        <v>0</v>
      </c>
      <c r="D55" s="7">
        <v>0</v>
      </c>
      <c r="E55" s="7">
        <f t="shared" si="17"/>
        <v>0</v>
      </c>
      <c r="F55" s="7">
        <v>0</v>
      </c>
      <c r="G55" s="7">
        <v>0</v>
      </c>
      <c r="H55" s="7">
        <f t="shared" si="16"/>
        <v>0</v>
      </c>
    </row>
    <row r="56" spans="1:8" x14ac:dyDescent="0.2">
      <c r="A56" s="9"/>
      <c r="B56" s="10" t="s">
        <v>60</v>
      </c>
      <c r="C56" s="7">
        <v>0</v>
      </c>
      <c r="D56" s="7">
        <v>0</v>
      </c>
      <c r="E56" s="7">
        <f t="shared" si="17"/>
        <v>0</v>
      </c>
      <c r="F56" s="7">
        <v>0</v>
      </c>
      <c r="G56" s="7">
        <v>0</v>
      </c>
      <c r="H56" s="7">
        <f t="shared" si="16"/>
        <v>0</v>
      </c>
    </row>
    <row r="57" spans="1:8" x14ac:dyDescent="0.2">
      <c r="A57" s="9"/>
      <c r="B57" s="10" t="s">
        <v>61</v>
      </c>
      <c r="C57" s="7">
        <v>0</v>
      </c>
      <c r="D57" s="7">
        <v>21573</v>
      </c>
      <c r="E57" s="7">
        <f t="shared" si="17"/>
        <v>21573</v>
      </c>
      <c r="F57" s="7">
        <v>379977</v>
      </c>
      <c r="G57" s="7">
        <v>379977</v>
      </c>
      <c r="H57" s="7">
        <f>+E57-F57</f>
        <v>-358404</v>
      </c>
    </row>
    <row r="58" spans="1:8" x14ac:dyDescent="0.2">
      <c r="A58" s="27" t="s">
        <v>62</v>
      </c>
      <c r="B58" s="28"/>
      <c r="C58" s="7">
        <f>SUM(C59:C61)</f>
        <v>0</v>
      </c>
      <c r="D58" s="7">
        <f t="shared" ref="D58:H58" si="18">SUM(D59:D61)</f>
        <v>0</v>
      </c>
      <c r="E58" s="7">
        <f t="shared" si="18"/>
        <v>0</v>
      </c>
      <c r="F58" s="7">
        <f t="shared" si="18"/>
        <v>4118442</v>
      </c>
      <c r="G58" s="7">
        <f t="shared" si="18"/>
        <v>4096620</v>
      </c>
      <c r="H58" s="7">
        <f t="shared" si="18"/>
        <v>-4118442</v>
      </c>
    </row>
    <row r="59" spans="1:8" x14ac:dyDescent="0.2">
      <c r="A59" s="9"/>
      <c r="B59" s="10" t="s">
        <v>63</v>
      </c>
      <c r="C59" s="7">
        <v>0</v>
      </c>
      <c r="D59" s="7">
        <v>0</v>
      </c>
      <c r="E59" s="7">
        <f>+C59+D59</f>
        <v>0</v>
      </c>
      <c r="F59" s="14">
        <v>0</v>
      </c>
      <c r="G59" s="7">
        <v>0</v>
      </c>
      <c r="H59" s="7">
        <f>+E59-F59</f>
        <v>0</v>
      </c>
    </row>
    <row r="60" spans="1:8" x14ac:dyDescent="0.2">
      <c r="A60" s="9"/>
      <c r="B60" s="10" t="s">
        <v>64</v>
      </c>
      <c r="C60" s="7">
        <v>0</v>
      </c>
      <c r="D60" s="7">
        <v>0</v>
      </c>
      <c r="E60" s="7">
        <f>+C60+D60</f>
        <v>0</v>
      </c>
      <c r="F60" s="14">
        <v>4118442</v>
      </c>
      <c r="G60" s="7">
        <v>4096620</v>
      </c>
      <c r="H60" s="7">
        <f>+E60-F60</f>
        <v>-4118442</v>
      </c>
    </row>
    <row r="61" spans="1:8" x14ac:dyDescent="0.2">
      <c r="A61" s="9"/>
      <c r="B61" s="10" t="s">
        <v>65</v>
      </c>
      <c r="C61" s="7">
        <v>0</v>
      </c>
      <c r="D61" s="7">
        <v>0</v>
      </c>
      <c r="E61" s="7">
        <f>+C61+D61</f>
        <v>0</v>
      </c>
      <c r="F61" s="14">
        <v>0</v>
      </c>
      <c r="G61" s="7">
        <v>0</v>
      </c>
      <c r="H61" s="7">
        <f>+E61-F61</f>
        <v>0</v>
      </c>
    </row>
    <row r="62" spans="1:8" x14ac:dyDescent="0.2">
      <c r="A62" s="27" t="s">
        <v>66</v>
      </c>
      <c r="B62" s="28"/>
      <c r="C62" s="7">
        <f>SUM(C63:C70)</f>
        <v>0</v>
      </c>
      <c r="D62" s="7">
        <f t="shared" ref="D62:H62" si="19">SUM(D63:D70)</f>
        <v>0</v>
      </c>
      <c r="E62" s="7">
        <f t="shared" si="19"/>
        <v>0</v>
      </c>
      <c r="F62" s="7">
        <f t="shared" si="19"/>
        <v>0</v>
      </c>
      <c r="G62" s="7">
        <f t="shared" si="19"/>
        <v>0</v>
      </c>
      <c r="H62" s="7">
        <f t="shared" si="19"/>
        <v>0</v>
      </c>
    </row>
    <row r="63" spans="1:8" x14ac:dyDescent="0.2">
      <c r="A63" s="9"/>
      <c r="B63" s="10" t="s">
        <v>67</v>
      </c>
      <c r="C63" s="7">
        <v>0</v>
      </c>
      <c r="D63" s="7">
        <v>0</v>
      </c>
      <c r="E63" s="7">
        <f>+C63+D63</f>
        <v>0</v>
      </c>
      <c r="F63" s="14">
        <v>0</v>
      </c>
      <c r="G63" s="7">
        <v>0</v>
      </c>
      <c r="H63" s="7">
        <f>+E63-F63</f>
        <v>0</v>
      </c>
    </row>
    <row r="64" spans="1:8" x14ac:dyDescent="0.2">
      <c r="A64" s="9"/>
      <c r="B64" s="10" t="s">
        <v>68</v>
      </c>
      <c r="C64" s="7">
        <v>0</v>
      </c>
      <c r="D64" s="7">
        <v>0</v>
      </c>
      <c r="E64" s="7">
        <f t="shared" ref="E64:E70" si="20">+C64+D64</f>
        <v>0</v>
      </c>
      <c r="F64" s="14">
        <v>0</v>
      </c>
      <c r="G64" s="7">
        <v>0</v>
      </c>
      <c r="H64" s="7">
        <f t="shared" ref="H64:H70" si="21">+E64-F64</f>
        <v>0</v>
      </c>
    </row>
    <row r="65" spans="1:8" x14ac:dyDescent="0.2">
      <c r="A65" s="9"/>
      <c r="B65" s="10" t="s">
        <v>69</v>
      </c>
      <c r="C65" s="7">
        <v>0</v>
      </c>
      <c r="D65" s="7">
        <v>0</v>
      </c>
      <c r="E65" s="7">
        <f t="shared" si="20"/>
        <v>0</v>
      </c>
      <c r="F65" s="14">
        <v>0</v>
      </c>
      <c r="G65" s="7">
        <v>0</v>
      </c>
      <c r="H65" s="7">
        <f t="shared" si="21"/>
        <v>0</v>
      </c>
    </row>
    <row r="66" spans="1:8" x14ac:dyDescent="0.2">
      <c r="A66" s="9"/>
      <c r="B66" s="10" t="s">
        <v>70</v>
      </c>
      <c r="C66" s="7">
        <v>0</v>
      </c>
      <c r="D66" s="7">
        <v>0</v>
      </c>
      <c r="E66" s="7">
        <f t="shared" si="20"/>
        <v>0</v>
      </c>
      <c r="F66" s="14">
        <v>0</v>
      </c>
      <c r="G66" s="7">
        <v>0</v>
      </c>
      <c r="H66" s="7">
        <f t="shared" si="21"/>
        <v>0</v>
      </c>
    </row>
    <row r="67" spans="1:8" x14ac:dyDescent="0.2">
      <c r="A67" s="9"/>
      <c r="B67" s="10" t="s">
        <v>71</v>
      </c>
      <c r="C67" s="7">
        <v>0</v>
      </c>
      <c r="D67" s="7">
        <v>0</v>
      </c>
      <c r="E67" s="7">
        <f t="shared" si="20"/>
        <v>0</v>
      </c>
      <c r="F67" s="14">
        <v>0</v>
      </c>
      <c r="G67" s="7">
        <v>0</v>
      </c>
      <c r="H67" s="7">
        <f t="shared" si="21"/>
        <v>0</v>
      </c>
    </row>
    <row r="68" spans="1:8" x14ac:dyDescent="0.2">
      <c r="A68" s="9"/>
      <c r="B68" s="10" t="s">
        <v>72</v>
      </c>
      <c r="C68" s="7">
        <v>0</v>
      </c>
      <c r="D68" s="7">
        <v>0</v>
      </c>
      <c r="E68" s="7">
        <f t="shared" si="20"/>
        <v>0</v>
      </c>
      <c r="F68" s="14">
        <v>0</v>
      </c>
      <c r="G68" s="7">
        <v>0</v>
      </c>
      <c r="H68" s="7">
        <f t="shared" si="21"/>
        <v>0</v>
      </c>
    </row>
    <row r="69" spans="1:8" x14ac:dyDescent="0.2">
      <c r="A69" s="9"/>
      <c r="B69" s="10" t="s">
        <v>73</v>
      </c>
      <c r="C69" s="7">
        <v>0</v>
      </c>
      <c r="D69" s="7">
        <v>0</v>
      </c>
      <c r="E69" s="7">
        <f t="shared" si="20"/>
        <v>0</v>
      </c>
      <c r="F69" s="14">
        <v>0</v>
      </c>
      <c r="G69" s="7">
        <v>0</v>
      </c>
      <c r="H69" s="7">
        <f t="shared" si="21"/>
        <v>0</v>
      </c>
    </row>
    <row r="70" spans="1:8" x14ac:dyDescent="0.2">
      <c r="A70" s="9"/>
      <c r="B70" s="10" t="s">
        <v>74</v>
      </c>
      <c r="C70" s="7">
        <v>0</v>
      </c>
      <c r="D70" s="7">
        <v>0</v>
      </c>
      <c r="E70" s="7">
        <f t="shared" si="20"/>
        <v>0</v>
      </c>
      <c r="F70" s="14">
        <v>0</v>
      </c>
      <c r="G70" s="7">
        <v>0</v>
      </c>
      <c r="H70" s="7">
        <f t="shared" si="21"/>
        <v>0</v>
      </c>
    </row>
    <row r="71" spans="1:8" x14ac:dyDescent="0.2">
      <c r="A71" s="27" t="s">
        <v>75</v>
      </c>
      <c r="B71" s="28"/>
      <c r="C71" s="7">
        <f>SUM(C72:C74)</f>
        <v>0</v>
      </c>
      <c r="D71" s="7">
        <f t="shared" ref="D71:H71" si="22">SUM(D72:D74)</f>
        <v>0</v>
      </c>
      <c r="E71" s="7">
        <f t="shared" si="22"/>
        <v>0</v>
      </c>
      <c r="F71" s="7">
        <f t="shared" si="22"/>
        <v>0</v>
      </c>
      <c r="G71" s="7">
        <f t="shared" si="22"/>
        <v>0</v>
      </c>
      <c r="H71" s="7">
        <f t="shared" si="22"/>
        <v>0</v>
      </c>
    </row>
    <row r="72" spans="1:8" x14ac:dyDescent="0.2">
      <c r="A72" s="9"/>
      <c r="B72" s="10" t="s">
        <v>76</v>
      </c>
      <c r="C72" s="7">
        <v>0</v>
      </c>
      <c r="D72" s="7">
        <v>0</v>
      </c>
      <c r="E72" s="7">
        <f>+C72+D72</f>
        <v>0</v>
      </c>
      <c r="F72" s="14">
        <v>0</v>
      </c>
      <c r="G72" s="7">
        <v>0</v>
      </c>
      <c r="H72" s="7">
        <f>+E72-F72</f>
        <v>0</v>
      </c>
    </row>
    <row r="73" spans="1:8" x14ac:dyDescent="0.2">
      <c r="A73" s="9"/>
      <c r="B73" s="10" t="s">
        <v>77</v>
      </c>
      <c r="C73" s="7">
        <v>0</v>
      </c>
      <c r="D73" s="7">
        <v>0</v>
      </c>
      <c r="E73" s="7">
        <f t="shared" ref="E73:E74" si="23">+C73+D73</f>
        <v>0</v>
      </c>
      <c r="F73" s="14">
        <v>0</v>
      </c>
      <c r="G73" s="7">
        <v>0</v>
      </c>
      <c r="H73" s="7">
        <f t="shared" ref="H73:H74" si="24">+E73-F73</f>
        <v>0</v>
      </c>
    </row>
    <row r="74" spans="1:8" x14ac:dyDescent="0.2">
      <c r="A74" s="9"/>
      <c r="B74" s="10" t="s">
        <v>78</v>
      </c>
      <c r="C74" s="7">
        <v>0</v>
      </c>
      <c r="D74" s="7">
        <v>0</v>
      </c>
      <c r="E74" s="7">
        <f t="shared" si="23"/>
        <v>0</v>
      </c>
      <c r="F74" s="14">
        <v>0</v>
      </c>
      <c r="G74" s="7">
        <v>0</v>
      </c>
      <c r="H74" s="7">
        <f t="shared" si="24"/>
        <v>0</v>
      </c>
    </row>
    <row r="75" spans="1:8" x14ac:dyDescent="0.2">
      <c r="A75" s="27" t="s">
        <v>79</v>
      </c>
      <c r="B75" s="28"/>
      <c r="C75" s="7">
        <f>SUM(C76:C82)</f>
        <v>0</v>
      </c>
      <c r="D75" s="7">
        <f t="shared" ref="D75:H75" si="25">SUM(D76:D82)</f>
        <v>0</v>
      </c>
      <c r="E75" s="7">
        <f>SUM(E76:E82)</f>
        <v>0</v>
      </c>
      <c r="F75" s="7">
        <f t="shared" si="25"/>
        <v>0</v>
      </c>
      <c r="G75" s="7">
        <f t="shared" si="25"/>
        <v>0</v>
      </c>
      <c r="H75" s="7">
        <f t="shared" si="25"/>
        <v>0</v>
      </c>
    </row>
    <row r="76" spans="1:8" x14ac:dyDescent="0.2">
      <c r="A76" s="9"/>
      <c r="B76" s="10" t="s">
        <v>80</v>
      </c>
      <c r="C76" s="7">
        <v>0</v>
      </c>
      <c r="D76" s="7">
        <v>0</v>
      </c>
      <c r="E76" s="7">
        <f>+C76+D76</f>
        <v>0</v>
      </c>
      <c r="F76" s="14">
        <v>0</v>
      </c>
      <c r="G76" s="7">
        <v>0</v>
      </c>
      <c r="H76" s="7">
        <f>+E76-F76</f>
        <v>0</v>
      </c>
    </row>
    <row r="77" spans="1:8" x14ac:dyDescent="0.2">
      <c r="A77" s="9"/>
      <c r="B77" s="10" t="s">
        <v>81</v>
      </c>
      <c r="C77" s="7">
        <v>0</v>
      </c>
      <c r="D77" s="7">
        <v>0</v>
      </c>
      <c r="E77" s="7">
        <f t="shared" ref="E77:E82" si="26">+C77+D77</f>
        <v>0</v>
      </c>
      <c r="F77" s="14">
        <v>0</v>
      </c>
      <c r="G77" s="7">
        <v>0</v>
      </c>
      <c r="H77" s="7">
        <f t="shared" ref="H77:H82" si="27">+E77-F77</f>
        <v>0</v>
      </c>
    </row>
    <row r="78" spans="1:8" x14ac:dyDescent="0.2">
      <c r="A78" s="9"/>
      <c r="B78" s="10" t="s">
        <v>82</v>
      </c>
      <c r="C78" s="7">
        <v>0</v>
      </c>
      <c r="D78" s="7">
        <v>0</v>
      </c>
      <c r="E78" s="7">
        <f t="shared" si="26"/>
        <v>0</v>
      </c>
      <c r="F78" s="14">
        <v>0</v>
      </c>
      <c r="G78" s="7">
        <v>0</v>
      </c>
      <c r="H78" s="7">
        <f t="shared" si="27"/>
        <v>0</v>
      </c>
    </row>
    <row r="79" spans="1:8" x14ac:dyDescent="0.2">
      <c r="A79" s="9"/>
      <c r="B79" s="10" t="s">
        <v>83</v>
      </c>
      <c r="C79" s="7">
        <v>0</v>
      </c>
      <c r="D79" s="7">
        <v>0</v>
      </c>
      <c r="E79" s="7">
        <f t="shared" si="26"/>
        <v>0</v>
      </c>
      <c r="F79" s="14">
        <v>0</v>
      </c>
      <c r="G79" s="7">
        <v>0</v>
      </c>
      <c r="H79" s="7">
        <f t="shared" si="27"/>
        <v>0</v>
      </c>
    </row>
    <row r="80" spans="1:8" x14ac:dyDescent="0.2">
      <c r="A80" s="9"/>
      <c r="B80" s="10" t="s">
        <v>84</v>
      </c>
      <c r="C80" s="7">
        <v>0</v>
      </c>
      <c r="D80" s="7">
        <v>0</v>
      </c>
      <c r="E80" s="7">
        <f t="shared" si="26"/>
        <v>0</v>
      </c>
      <c r="F80" s="14">
        <v>0</v>
      </c>
      <c r="G80" s="7">
        <v>0</v>
      </c>
      <c r="H80" s="7">
        <f t="shared" si="27"/>
        <v>0</v>
      </c>
    </row>
    <row r="81" spans="1:8" x14ac:dyDescent="0.2">
      <c r="A81" s="9"/>
      <c r="B81" s="10" t="s">
        <v>85</v>
      </c>
      <c r="C81" s="7">
        <v>0</v>
      </c>
      <c r="D81" s="7">
        <v>0</v>
      </c>
      <c r="E81" s="7">
        <f t="shared" si="26"/>
        <v>0</v>
      </c>
      <c r="F81" s="14">
        <v>0</v>
      </c>
      <c r="G81" s="7">
        <v>0</v>
      </c>
      <c r="H81" s="7">
        <f t="shared" si="27"/>
        <v>0</v>
      </c>
    </row>
    <row r="82" spans="1:8" x14ac:dyDescent="0.2">
      <c r="A82" s="9"/>
      <c r="B82" s="10" t="s">
        <v>86</v>
      </c>
      <c r="C82" s="7">
        <v>0</v>
      </c>
      <c r="D82" s="7">
        <v>0</v>
      </c>
      <c r="E82" s="7">
        <f t="shared" si="26"/>
        <v>0</v>
      </c>
      <c r="F82" s="14">
        <v>0</v>
      </c>
      <c r="G82" s="7">
        <v>0</v>
      </c>
      <c r="H82" s="7">
        <f t="shared" si="27"/>
        <v>0</v>
      </c>
    </row>
    <row r="83" spans="1:8" x14ac:dyDescent="0.2">
      <c r="A83" s="25"/>
      <c r="B83" s="26"/>
      <c r="C83" s="7"/>
      <c r="D83" s="7"/>
      <c r="E83" s="7"/>
      <c r="F83" s="14"/>
      <c r="G83" s="7"/>
      <c r="H83" s="7"/>
    </row>
    <row r="84" spans="1:8" x14ac:dyDescent="0.2">
      <c r="A84" s="25" t="s">
        <v>87</v>
      </c>
      <c r="B84" s="26"/>
      <c r="C84" s="15">
        <f>C85+C93+C103+C113+C123+C133+C137+C146+C150</f>
        <v>4268835044</v>
      </c>
      <c r="D84" s="15">
        <f>D85+D93+D103+D113+D123+D133+D137+D146+D150</f>
        <v>388368889</v>
      </c>
      <c r="E84" s="15">
        <f t="shared" ref="E84:F84" si="28">E85+E93+E103+E113+E123+E133+E137+E146+E150</f>
        <v>4657203933</v>
      </c>
      <c r="F84" s="15">
        <f t="shared" si="28"/>
        <v>1918817346</v>
      </c>
      <c r="G84" s="15">
        <f>G85+G93+G103+G113+G123+G133+G137+G146+G150</f>
        <v>1917242586</v>
      </c>
      <c r="H84" s="15">
        <f>H85+H93+H103+H113+H123+H133+H137+H146+H150</f>
        <v>2738386587</v>
      </c>
    </row>
    <row r="85" spans="1:8" x14ac:dyDescent="0.2">
      <c r="A85" s="23" t="s">
        <v>14</v>
      </c>
      <c r="B85" s="24"/>
      <c r="C85" s="7">
        <f>SUM(C86:C92)</f>
        <v>3343309892</v>
      </c>
      <c r="D85" s="7">
        <f t="shared" ref="D85:H85" si="29">SUM(D86:D92)</f>
        <v>-39152855</v>
      </c>
      <c r="E85" s="7">
        <f t="shared" si="29"/>
        <v>3304157037</v>
      </c>
      <c r="F85" s="7">
        <f t="shared" si="29"/>
        <v>1304496218</v>
      </c>
      <c r="G85" s="7">
        <f t="shared" si="29"/>
        <v>1304250251</v>
      </c>
      <c r="H85" s="7">
        <f t="shared" si="29"/>
        <v>1999660819</v>
      </c>
    </row>
    <row r="86" spans="1:8" x14ac:dyDescent="0.2">
      <c r="A86" s="9"/>
      <c r="B86" s="10" t="s">
        <v>15</v>
      </c>
      <c r="C86" s="7">
        <v>1133968952</v>
      </c>
      <c r="D86" s="7">
        <v>-58397684</v>
      </c>
      <c r="E86" s="7">
        <f t="shared" ref="E86:E90" si="30">+C86+D86</f>
        <v>1075571268</v>
      </c>
      <c r="F86" s="7">
        <v>464456304</v>
      </c>
      <c r="G86" s="7">
        <v>464229888</v>
      </c>
      <c r="H86" s="7">
        <f>+E86-F86</f>
        <v>611114964</v>
      </c>
    </row>
    <row r="87" spans="1:8" x14ac:dyDescent="0.2">
      <c r="A87" s="9"/>
      <c r="B87" s="10" t="s">
        <v>16</v>
      </c>
      <c r="C87" s="8">
        <v>326401166</v>
      </c>
      <c r="D87" s="7">
        <v>32660370</v>
      </c>
      <c r="E87" s="7">
        <f t="shared" si="30"/>
        <v>359061536</v>
      </c>
      <c r="F87" s="7">
        <v>179371912</v>
      </c>
      <c r="G87" s="7">
        <v>179371912</v>
      </c>
      <c r="H87" s="7">
        <f t="shared" ref="H87:H90" si="31">+E87-F87</f>
        <v>179689624</v>
      </c>
    </row>
    <row r="88" spans="1:8" x14ac:dyDescent="0.2">
      <c r="A88" s="9"/>
      <c r="B88" s="10" t="s">
        <v>17</v>
      </c>
      <c r="C88" s="8">
        <v>854397723</v>
      </c>
      <c r="D88" s="7">
        <v>-97078058</v>
      </c>
      <c r="E88" s="7">
        <f t="shared" si="30"/>
        <v>757319665</v>
      </c>
      <c r="F88" s="7">
        <v>279087375</v>
      </c>
      <c r="G88" s="7">
        <v>279087375</v>
      </c>
      <c r="H88" s="7">
        <f t="shared" si="31"/>
        <v>478232290</v>
      </c>
    </row>
    <row r="89" spans="1:8" x14ac:dyDescent="0.2">
      <c r="A89" s="9"/>
      <c r="B89" s="10" t="s">
        <v>18</v>
      </c>
      <c r="C89" s="8">
        <v>402704988</v>
      </c>
      <c r="D89" s="7">
        <v>-15605</v>
      </c>
      <c r="E89" s="7">
        <f t="shared" si="30"/>
        <v>402689383</v>
      </c>
      <c r="F89" s="7">
        <v>219890101</v>
      </c>
      <c r="G89" s="7">
        <v>219890101</v>
      </c>
      <c r="H89" s="7">
        <f t="shared" si="31"/>
        <v>182799282</v>
      </c>
    </row>
    <row r="90" spans="1:8" x14ac:dyDescent="0.2">
      <c r="A90" s="9"/>
      <c r="B90" s="10" t="s">
        <v>19</v>
      </c>
      <c r="C90" s="8">
        <v>438628766</v>
      </c>
      <c r="D90" s="7">
        <v>36075508</v>
      </c>
      <c r="E90" s="7">
        <f t="shared" si="30"/>
        <v>474704274</v>
      </c>
      <c r="F90" s="7">
        <v>80838595</v>
      </c>
      <c r="G90" s="7">
        <v>80818887</v>
      </c>
      <c r="H90" s="7">
        <f t="shared" si="31"/>
        <v>393865679</v>
      </c>
    </row>
    <row r="91" spans="1:8" x14ac:dyDescent="0.2">
      <c r="A91" s="9"/>
      <c r="B91" s="10" t="s">
        <v>20</v>
      </c>
      <c r="C91" s="8"/>
      <c r="D91" s="7"/>
      <c r="E91" s="7"/>
      <c r="F91" s="7"/>
      <c r="G91" s="7"/>
      <c r="H91" s="7"/>
    </row>
    <row r="92" spans="1:8" x14ac:dyDescent="0.2">
      <c r="A92" s="9"/>
      <c r="B92" s="10" t="s">
        <v>21</v>
      </c>
      <c r="C92" s="8">
        <v>187208297</v>
      </c>
      <c r="D92" s="7">
        <v>47602614</v>
      </c>
      <c r="E92" s="7">
        <f t="shared" ref="E92" si="32">+C92+D92</f>
        <v>234810911</v>
      </c>
      <c r="F92" s="7">
        <v>80851931</v>
      </c>
      <c r="G92" s="7">
        <v>80852088</v>
      </c>
      <c r="H92" s="7">
        <f t="shared" ref="H92" si="33">+E92-F92</f>
        <v>153958980</v>
      </c>
    </row>
    <row r="93" spans="1:8" x14ac:dyDescent="0.2">
      <c r="A93" s="23" t="s">
        <v>22</v>
      </c>
      <c r="B93" s="24"/>
      <c r="C93" s="7">
        <f>SUM(C94:C102)</f>
        <v>60639561</v>
      </c>
      <c r="D93" s="7">
        <f t="shared" ref="D93:H93" si="34">SUM(D94:D102)</f>
        <v>88110612</v>
      </c>
      <c r="E93" s="7">
        <f t="shared" si="34"/>
        <v>148750173</v>
      </c>
      <c r="F93" s="7">
        <f t="shared" si="34"/>
        <v>113301650</v>
      </c>
      <c r="G93" s="7">
        <f t="shared" si="34"/>
        <v>113187151</v>
      </c>
      <c r="H93" s="7">
        <f t="shared" si="34"/>
        <v>35448523</v>
      </c>
    </row>
    <row r="94" spans="1:8" x14ac:dyDescent="0.2">
      <c r="A94" s="9"/>
      <c r="B94" s="10" t="s">
        <v>23</v>
      </c>
      <c r="C94" s="7">
        <v>36230621</v>
      </c>
      <c r="D94" s="7">
        <v>1104185</v>
      </c>
      <c r="E94" s="7">
        <f t="shared" ref="E94:E102" si="35">+C94+D94</f>
        <v>37334806</v>
      </c>
      <c r="F94" s="7">
        <v>26594005</v>
      </c>
      <c r="G94" s="7">
        <v>26596862</v>
      </c>
      <c r="H94" s="7">
        <f t="shared" ref="H94:H102" si="36">+E94-F94</f>
        <v>10740801</v>
      </c>
    </row>
    <row r="95" spans="1:8" x14ac:dyDescent="0.2">
      <c r="A95" s="9"/>
      <c r="B95" s="10" t="s">
        <v>24</v>
      </c>
      <c r="C95" s="7">
        <v>60560</v>
      </c>
      <c r="D95" s="7">
        <v>7770952</v>
      </c>
      <c r="E95" s="7">
        <f t="shared" si="35"/>
        <v>7831512</v>
      </c>
      <c r="F95" s="7">
        <v>7633443</v>
      </c>
      <c r="G95" s="7">
        <v>7504039</v>
      </c>
      <c r="H95" s="7">
        <f t="shared" si="36"/>
        <v>198069</v>
      </c>
    </row>
    <row r="96" spans="1:8" x14ac:dyDescent="0.2">
      <c r="A96" s="9"/>
      <c r="B96" s="10" t="s">
        <v>25</v>
      </c>
      <c r="C96" s="7">
        <v>0</v>
      </c>
      <c r="D96" s="7">
        <v>2852627</v>
      </c>
      <c r="E96" s="7">
        <f t="shared" si="35"/>
        <v>2852627</v>
      </c>
      <c r="F96" s="7">
        <v>1627509</v>
      </c>
      <c r="G96" s="7">
        <v>1627509</v>
      </c>
      <c r="H96" s="7">
        <f t="shared" si="36"/>
        <v>1225118</v>
      </c>
    </row>
    <row r="97" spans="1:8" x14ac:dyDescent="0.2">
      <c r="A97" s="9"/>
      <c r="B97" s="10" t="s">
        <v>26</v>
      </c>
      <c r="C97" s="7">
        <v>350923</v>
      </c>
      <c r="D97" s="7">
        <v>10838067</v>
      </c>
      <c r="E97" s="7">
        <f t="shared" si="35"/>
        <v>11188990</v>
      </c>
      <c r="F97" s="7">
        <v>8847633</v>
      </c>
      <c r="G97" s="7">
        <v>8883575</v>
      </c>
      <c r="H97" s="7">
        <f t="shared" si="36"/>
        <v>2341357</v>
      </c>
    </row>
    <row r="98" spans="1:8" x14ac:dyDescent="0.2">
      <c r="A98" s="9"/>
      <c r="B98" s="10" t="s">
        <v>27</v>
      </c>
      <c r="C98" s="7">
        <v>4300901</v>
      </c>
      <c r="D98" s="7">
        <v>43145285</v>
      </c>
      <c r="E98" s="7">
        <f t="shared" si="35"/>
        <v>47446186</v>
      </c>
      <c r="F98" s="7">
        <v>45301195</v>
      </c>
      <c r="G98" s="7">
        <v>45364344</v>
      </c>
      <c r="H98" s="7">
        <f t="shared" si="36"/>
        <v>2144991</v>
      </c>
    </row>
    <row r="99" spans="1:8" x14ac:dyDescent="0.2">
      <c r="A99" s="9"/>
      <c r="B99" s="10" t="s">
        <v>28</v>
      </c>
      <c r="C99" s="7">
        <v>9046090</v>
      </c>
      <c r="D99" s="7">
        <v>16707104</v>
      </c>
      <c r="E99" s="7">
        <f t="shared" si="35"/>
        <v>25753194</v>
      </c>
      <c r="F99" s="7">
        <v>18313002</v>
      </c>
      <c r="G99" s="7">
        <v>18252008</v>
      </c>
      <c r="H99" s="7">
        <f t="shared" si="36"/>
        <v>7440192</v>
      </c>
    </row>
    <row r="100" spans="1:8" x14ac:dyDescent="0.2">
      <c r="A100" s="9"/>
      <c r="B100" s="10" t="s">
        <v>29</v>
      </c>
      <c r="C100" s="7">
        <v>10650466</v>
      </c>
      <c r="D100" s="7">
        <v>1908516</v>
      </c>
      <c r="E100" s="7">
        <f t="shared" si="35"/>
        <v>12558982</v>
      </c>
      <c r="F100" s="7">
        <v>1805255</v>
      </c>
      <c r="G100" s="7">
        <v>1797941</v>
      </c>
      <c r="H100" s="7">
        <f t="shared" si="36"/>
        <v>10753727</v>
      </c>
    </row>
    <row r="101" spans="1:8" x14ac:dyDescent="0.2">
      <c r="A101" s="9"/>
      <c r="B101" s="10" t="s">
        <v>30</v>
      </c>
      <c r="C101" s="7">
        <v>0</v>
      </c>
      <c r="D101" s="7">
        <v>0</v>
      </c>
      <c r="E101" s="7">
        <f t="shared" si="35"/>
        <v>0</v>
      </c>
      <c r="F101" s="7">
        <v>0</v>
      </c>
      <c r="G101" s="7">
        <v>0</v>
      </c>
      <c r="H101" s="7">
        <f t="shared" si="36"/>
        <v>0</v>
      </c>
    </row>
    <row r="102" spans="1:8" x14ac:dyDescent="0.2">
      <c r="A102" s="9"/>
      <c r="B102" s="10" t="s">
        <v>31</v>
      </c>
      <c r="C102" s="7">
        <v>0</v>
      </c>
      <c r="D102" s="7">
        <v>3783876</v>
      </c>
      <c r="E102" s="7">
        <f t="shared" si="35"/>
        <v>3783876</v>
      </c>
      <c r="F102" s="7">
        <v>3179608</v>
      </c>
      <c r="G102" s="7">
        <v>3160873</v>
      </c>
      <c r="H102" s="7">
        <f t="shared" si="36"/>
        <v>604268</v>
      </c>
    </row>
    <row r="103" spans="1:8" x14ac:dyDescent="0.2">
      <c r="A103" s="23" t="s">
        <v>32</v>
      </c>
      <c r="B103" s="24"/>
      <c r="C103" s="7">
        <f>SUM(C104:C112)</f>
        <v>742864167</v>
      </c>
      <c r="D103" s="7">
        <f t="shared" ref="D103:H103" si="37">SUM(D104:D112)</f>
        <v>125301836</v>
      </c>
      <c r="E103" s="7">
        <f t="shared" si="37"/>
        <v>868166003</v>
      </c>
      <c r="F103" s="7">
        <f t="shared" si="37"/>
        <v>370065485</v>
      </c>
      <c r="G103" s="7">
        <f t="shared" si="37"/>
        <v>369171429</v>
      </c>
      <c r="H103" s="7">
        <f t="shared" si="37"/>
        <v>498100518</v>
      </c>
    </row>
    <row r="104" spans="1:8" x14ac:dyDescent="0.2">
      <c r="A104" s="9"/>
      <c r="B104" s="10" t="s">
        <v>33</v>
      </c>
      <c r="C104" s="7">
        <v>107300272</v>
      </c>
      <c r="D104" s="7">
        <v>21546136</v>
      </c>
      <c r="E104" s="7">
        <f>+C104+D104</f>
        <v>128846408</v>
      </c>
      <c r="F104" s="7">
        <v>82488104</v>
      </c>
      <c r="G104" s="7">
        <v>82459443</v>
      </c>
      <c r="H104" s="7">
        <f>+E104-F104</f>
        <v>46358304</v>
      </c>
    </row>
    <row r="105" spans="1:8" x14ac:dyDescent="0.2">
      <c r="A105" s="9"/>
      <c r="B105" s="10" t="s">
        <v>34</v>
      </c>
      <c r="C105" s="7">
        <v>5018495</v>
      </c>
      <c r="D105" s="7">
        <v>23973274</v>
      </c>
      <c r="E105" s="7">
        <f>+C105+D105</f>
        <v>28991769</v>
      </c>
      <c r="F105" s="7">
        <v>20820329</v>
      </c>
      <c r="G105" s="7">
        <v>20821654</v>
      </c>
      <c r="H105" s="7">
        <f t="shared" ref="H105:H109" si="38">+E105-F105</f>
        <v>8171440</v>
      </c>
    </row>
    <row r="106" spans="1:8" x14ac:dyDescent="0.2">
      <c r="A106" s="9"/>
      <c r="B106" s="10" t="s">
        <v>35</v>
      </c>
      <c r="C106" s="7">
        <v>26951187</v>
      </c>
      <c r="D106" s="7">
        <v>126077903</v>
      </c>
      <c r="E106" s="7">
        <f>+C106+D106</f>
        <v>153029090</v>
      </c>
      <c r="F106" s="7">
        <v>64246290</v>
      </c>
      <c r="G106" s="7">
        <v>64101172</v>
      </c>
      <c r="H106" s="7">
        <f t="shared" si="38"/>
        <v>88782800</v>
      </c>
    </row>
    <row r="107" spans="1:8" x14ac:dyDescent="0.2">
      <c r="A107" s="9"/>
      <c r="B107" s="10" t="s">
        <v>36</v>
      </c>
      <c r="C107" s="7">
        <v>15728145</v>
      </c>
      <c r="D107" s="7">
        <v>3675987</v>
      </c>
      <c r="E107" s="7">
        <f>+C107+D107</f>
        <v>19404132</v>
      </c>
      <c r="F107" s="7">
        <v>7778744</v>
      </c>
      <c r="G107" s="7">
        <v>7778744</v>
      </c>
      <c r="H107" s="7">
        <f t="shared" si="38"/>
        <v>11625388</v>
      </c>
    </row>
    <row r="108" spans="1:8" x14ac:dyDescent="0.2">
      <c r="A108" s="9"/>
      <c r="B108" s="10" t="s">
        <v>37</v>
      </c>
      <c r="C108" s="7">
        <v>48222604</v>
      </c>
      <c r="D108" s="7">
        <v>85756705</v>
      </c>
      <c r="E108" s="7">
        <f t="shared" ref="E108:E110" si="39">+C108+D108</f>
        <v>133979309</v>
      </c>
      <c r="F108" s="7">
        <v>73801337</v>
      </c>
      <c r="G108" s="7">
        <v>72957699</v>
      </c>
      <c r="H108" s="7">
        <f t="shared" si="38"/>
        <v>60177972</v>
      </c>
    </row>
    <row r="109" spans="1:8" x14ac:dyDescent="0.2">
      <c r="A109" s="9"/>
      <c r="B109" s="10" t="s">
        <v>38</v>
      </c>
      <c r="C109" s="7">
        <v>6478968</v>
      </c>
      <c r="D109" s="7">
        <v>12704285</v>
      </c>
      <c r="E109" s="7">
        <f t="shared" si="39"/>
        <v>19183253</v>
      </c>
      <c r="F109" s="7">
        <v>12069674</v>
      </c>
      <c r="G109" s="7">
        <v>12069674</v>
      </c>
      <c r="H109" s="7">
        <f t="shared" si="38"/>
        <v>7113579</v>
      </c>
    </row>
    <row r="110" spans="1:8" x14ac:dyDescent="0.2">
      <c r="A110" s="9"/>
      <c r="B110" s="10" t="s">
        <v>39</v>
      </c>
      <c r="C110" s="7">
        <v>7387668</v>
      </c>
      <c r="D110" s="7">
        <v>37714012</v>
      </c>
      <c r="E110" s="7">
        <f t="shared" si="39"/>
        <v>45101680</v>
      </c>
      <c r="F110" s="7">
        <v>30802652</v>
      </c>
      <c r="G110" s="7">
        <v>30777898</v>
      </c>
      <c r="H110" s="7">
        <f>+E110-F110</f>
        <v>14299028</v>
      </c>
    </row>
    <row r="111" spans="1:8" x14ac:dyDescent="0.2">
      <c r="A111" s="9"/>
      <c r="B111" s="10" t="s">
        <v>40</v>
      </c>
      <c r="C111" s="7">
        <v>41454465</v>
      </c>
      <c r="D111" s="7">
        <v>-7198402</v>
      </c>
      <c r="E111" s="7">
        <f>+C111+D111</f>
        <v>34256063</v>
      </c>
      <c r="F111" s="7">
        <v>7791706</v>
      </c>
      <c r="G111" s="7">
        <v>7740486</v>
      </c>
      <c r="H111" s="7">
        <f>+E111-F111</f>
        <v>26464357</v>
      </c>
    </row>
    <row r="112" spans="1:8" s="13" customFormat="1" x14ac:dyDescent="0.2">
      <c r="A112" s="11"/>
      <c r="B112" s="12" t="s">
        <v>41</v>
      </c>
      <c r="C112" s="7">
        <v>484322363</v>
      </c>
      <c r="D112" s="7">
        <v>-178948064</v>
      </c>
      <c r="E112" s="7">
        <f>+C112+D112</f>
        <v>305374299</v>
      </c>
      <c r="F112" s="7">
        <v>70266649</v>
      </c>
      <c r="G112" s="7">
        <v>70464659</v>
      </c>
      <c r="H112" s="7">
        <f>+E112-F112</f>
        <v>235107650</v>
      </c>
    </row>
    <row r="113" spans="1:8" x14ac:dyDescent="0.2">
      <c r="A113" s="27" t="s">
        <v>42</v>
      </c>
      <c r="B113" s="28"/>
      <c r="C113" s="7">
        <f>SUM(C114:C122)</f>
        <v>12952629</v>
      </c>
      <c r="D113" s="7">
        <f t="shared" ref="D113:H113" si="40">SUM(D114:D122)</f>
        <v>67568537</v>
      </c>
      <c r="E113" s="7">
        <f t="shared" si="40"/>
        <v>80521166</v>
      </c>
      <c r="F113" s="7">
        <f t="shared" si="40"/>
        <v>13983650</v>
      </c>
      <c r="G113" s="7">
        <f t="shared" si="40"/>
        <v>13979203</v>
      </c>
      <c r="H113" s="7">
        <f t="shared" si="40"/>
        <v>66537516</v>
      </c>
    </row>
    <row r="114" spans="1:8" x14ac:dyDescent="0.2">
      <c r="A114" s="9"/>
      <c r="B114" s="10" t="s">
        <v>43</v>
      </c>
      <c r="C114" s="7">
        <v>0</v>
      </c>
      <c r="D114" s="7">
        <v>0</v>
      </c>
      <c r="E114" s="7">
        <f t="shared" ref="E114:E116" si="41">+C114+D114</f>
        <v>0</v>
      </c>
      <c r="F114" s="7">
        <v>0</v>
      </c>
      <c r="G114" s="7">
        <v>0</v>
      </c>
      <c r="H114" s="7">
        <f>+E114-F114</f>
        <v>0</v>
      </c>
    </row>
    <row r="115" spans="1:8" x14ac:dyDescent="0.2">
      <c r="A115" s="9"/>
      <c r="B115" s="10" t="s">
        <v>44</v>
      </c>
      <c r="C115" s="7">
        <v>0</v>
      </c>
      <c r="D115" s="7">
        <v>0</v>
      </c>
      <c r="E115" s="7">
        <f t="shared" si="41"/>
        <v>0</v>
      </c>
      <c r="F115" s="7">
        <v>0</v>
      </c>
      <c r="G115" s="7">
        <v>0</v>
      </c>
      <c r="H115" s="7">
        <f t="shared" ref="H115:H122" si="42">+E115-F115</f>
        <v>0</v>
      </c>
    </row>
    <row r="116" spans="1:8" x14ac:dyDescent="0.2">
      <c r="A116" s="9"/>
      <c r="B116" s="10" t="s">
        <v>45</v>
      </c>
      <c r="C116" s="7">
        <v>0</v>
      </c>
      <c r="D116" s="7">
        <v>0</v>
      </c>
      <c r="E116" s="7">
        <f t="shared" si="41"/>
        <v>0</v>
      </c>
      <c r="F116" s="7">
        <v>0</v>
      </c>
      <c r="G116" s="7">
        <v>0</v>
      </c>
      <c r="H116" s="7">
        <f t="shared" si="42"/>
        <v>0</v>
      </c>
    </row>
    <row r="117" spans="1:8" x14ac:dyDescent="0.2">
      <c r="A117" s="9"/>
      <c r="B117" s="10" t="s">
        <v>46</v>
      </c>
      <c r="C117" s="7">
        <v>12952629</v>
      </c>
      <c r="D117" s="7">
        <v>67568537</v>
      </c>
      <c r="E117" s="7">
        <f>+C117+D117</f>
        <v>80521166</v>
      </c>
      <c r="F117" s="7">
        <v>13983650</v>
      </c>
      <c r="G117" s="7">
        <v>13979203</v>
      </c>
      <c r="H117" s="7">
        <f t="shared" si="42"/>
        <v>66537516</v>
      </c>
    </row>
    <row r="118" spans="1:8" x14ac:dyDescent="0.2">
      <c r="A118" s="9"/>
      <c r="B118" s="10" t="s">
        <v>47</v>
      </c>
      <c r="C118" s="7">
        <v>0</v>
      </c>
      <c r="D118" s="7">
        <v>0</v>
      </c>
      <c r="E118" s="7">
        <f t="shared" ref="E118:E122" si="43">+C118+D118</f>
        <v>0</v>
      </c>
      <c r="F118" s="7">
        <v>0</v>
      </c>
      <c r="G118" s="7">
        <v>0</v>
      </c>
      <c r="H118" s="7">
        <f t="shared" si="42"/>
        <v>0</v>
      </c>
    </row>
    <row r="119" spans="1:8" x14ac:dyDescent="0.2">
      <c r="A119" s="9"/>
      <c r="B119" s="10" t="s">
        <v>48</v>
      </c>
      <c r="C119" s="7">
        <v>0</v>
      </c>
      <c r="D119" s="7">
        <v>0</v>
      </c>
      <c r="E119" s="7">
        <f t="shared" si="43"/>
        <v>0</v>
      </c>
      <c r="F119" s="7">
        <v>0</v>
      </c>
      <c r="G119" s="7">
        <v>0</v>
      </c>
      <c r="H119" s="7">
        <f t="shared" si="42"/>
        <v>0</v>
      </c>
    </row>
    <row r="120" spans="1:8" x14ac:dyDescent="0.2">
      <c r="A120" s="9"/>
      <c r="B120" s="10" t="s">
        <v>49</v>
      </c>
      <c r="C120" s="7">
        <v>0</v>
      </c>
      <c r="D120" s="7">
        <v>0</v>
      </c>
      <c r="E120" s="7">
        <f t="shared" si="43"/>
        <v>0</v>
      </c>
      <c r="F120" s="7">
        <v>0</v>
      </c>
      <c r="G120" s="7">
        <v>0</v>
      </c>
      <c r="H120" s="7">
        <f t="shared" si="42"/>
        <v>0</v>
      </c>
    </row>
    <row r="121" spans="1:8" x14ac:dyDescent="0.2">
      <c r="A121" s="9"/>
      <c r="B121" s="10" t="s">
        <v>50</v>
      </c>
      <c r="C121" s="7">
        <v>0</v>
      </c>
      <c r="D121" s="7">
        <v>0</v>
      </c>
      <c r="E121" s="7">
        <f t="shared" si="43"/>
        <v>0</v>
      </c>
      <c r="F121" s="7">
        <v>0</v>
      </c>
      <c r="G121" s="7">
        <v>0</v>
      </c>
      <c r="H121" s="7">
        <f t="shared" si="42"/>
        <v>0</v>
      </c>
    </row>
    <row r="122" spans="1:8" x14ac:dyDescent="0.2">
      <c r="A122" s="9"/>
      <c r="B122" s="10" t="s">
        <v>51</v>
      </c>
      <c r="C122" s="7">
        <v>0</v>
      </c>
      <c r="D122" s="7">
        <v>0</v>
      </c>
      <c r="E122" s="7">
        <f t="shared" si="43"/>
        <v>0</v>
      </c>
      <c r="F122" s="7">
        <v>0</v>
      </c>
      <c r="G122" s="7">
        <v>0</v>
      </c>
      <c r="H122" s="7">
        <f t="shared" si="42"/>
        <v>0</v>
      </c>
    </row>
    <row r="123" spans="1:8" x14ac:dyDescent="0.2">
      <c r="A123" s="23" t="s">
        <v>52</v>
      </c>
      <c r="B123" s="24"/>
      <c r="C123" s="7">
        <f>SUM(C124:C132)</f>
        <v>109068795</v>
      </c>
      <c r="D123" s="7">
        <f t="shared" ref="D123:H123" si="44">SUM(D124:D132)</f>
        <v>133599049</v>
      </c>
      <c r="E123" s="7">
        <f t="shared" si="44"/>
        <v>242667844</v>
      </c>
      <c r="F123" s="7">
        <f t="shared" si="44"/>
        <v>91994876</v>
      </c>
      <c r="G123" s="7">
        <f t="shared" si="44"/>
        <v>91679085</v>
      </c>
      <c r="H123" s="7">
        <f t="shared" si="44"/>
        <v>150672968</v>
      </c>
    </row>
    <row r="124" spans="1:8" x14ac:dyDescent="0.2">
      <c r="A124" s="9"/>
      <c r="B124" s="10" t="s">
        <v>53</v>
      </c>
      <c r="C124" s="7">
        <v>18371582</v>
      </c>
      <c r="D124" s="7">
        <v>37422587</v>
      </c>
      <c r="E124" s="7">
        <f>+C124+D124</f>
        <v>55794169</v>
      </c>
      <c r="F124" s="7">
        <v>22663218</v>
      </c>
      <c r="G124" s="7">
        <v>22659908</v>
      </c>
      <c r="H124" s="7">
        <f>+E124-F124</f>
        <v>33130951</v>
      </c>
    </row>
    <row r="125" spans="1:8" x14ac:dyDescent="0.2">
      <c r="A125" s="9"/>
      <c r="B125" s="10" t="s">
        <v>54</v>
      </c>
      <c r="C125" s="7">
        <v>1041213</v>
      </c>
      <c r="D125" s="7">
        <v>26070146</v>
      </c>
      <c r="E125" s="7">
        <f>+C125+D125</f>
        <v>27111359</v>
      </c>
      <c r="F125" s="7">
        <v>7699854</v>
      </c>
      <c r="G125" s="7">
        <v>7688828</v>
      </c>
      <c r="H125" s="7">
        <f t="shared" ref="H125:H132" si="45">+E125-F125</f>
        <v>19411505</v>
      </c>
    </row>
    <row r="126" spans="1:8" x14ac:dyDescent="0.2">
      <c r="A126" s="9"/>
      <c r="B126" s="10" t="s">
        <v>55</v>
      </c>
      <c r="C126" s="7">
        <v>0</v>
      </c>
      <c r="D126" s="7">
        <v>71427897</v>
      </c>
      <c r="E126" s="7">
        <f>+C126+D126</f>
        <v>71427897</v>
      </c>
      <c r="F126" s="7">
        <v>59587777</v>
      </c>
      <c r="G126" s="7">
        <v>59286322</v>
      </c>
      <c r="H126" s="7">
        <f t="shared" si="45"/>
        <v>11840120</v>
      </c>
    </row>
    <row r="127" spans="1:8" x14ac:dyDescent="0.2">
      <c r="A127" s="9"/>
      <c r="B127" s="10" t="s">
        <v>56</v>
      </c>
      <c r="C127" s="7">
        <v>10000000</v>
      </c>
      <c r="D127" s="7">
        <v>-3981230</v>
      </c>
      <c r="E127" s="7">
        <f>+C127+D127</f>
        <v>6018770</v>
      </c>
      <c r="F127" s="7">
        <v>0</v>
      </c>
      <c r="G127" s="7">
        <v>0</v>
      </c>
      <c r="H127" s="7">
        <f t="shared" si="45"/>
        <v>6018770</v>
      </c>
    </row>
    <row r="128" spans="1:8" x14ac:dyDescent="0.2">
      <c r="A128" s="9"/>
      <c r="B128" s="10" t="s">
        <v>57</v>
      </c>
      <c r="C128" s="7">
        <v>0</v>
      </c>
      <c r="D128" s="7">
        <v>0</v>
      </c>
      <c r="E128" s="7">
        <f>+C128+D128</f>
        <v>0</v>
      </c>
      <c r="F128" s="7">
        <v>0</v>
      </c>
      <c r="G128" s="7">
        <v>0</v>
      </c>
      <c r="H128" s="7">
        <f t="shared" si="45"/>
        <v>0</v>
      </c>
    </row>
    <row r="129" spans="1:8" x14ac:dyDescent="0.2">
      <c r="A129" s="9"/>
      <c r="B129" s="10" t="s">
        <v>58</v>
      </c>
      <c r="C129" s="7">
        <v>0</v>
      </c>
      <c r="D129" s="7">
        <v>301484</v>
      </c>
      <c r="E129" s="7">
        <f t="shared" ref="E129:E131" si="46">+C129+D129</f>
        <v>301484</v>
      </c>
      <c r="F129" s="7">
        <v>0</v>
      </c>
      <c r="G129" s="7">
        <v>0</v>
      </c>
      <c r="H129" s="7">
        <f t="shared" si="45"/>
        <v>301484</v>
      </c>
    </row>
    <row r="130" spans="1:8" x14ac:dyDescent="0.2">
      <c r="A130" s="9"/>
      <c r="B130" s="10" t="s">
        <v>59</v>
      </c>
      <c r="C130" s="7">
        <v>0</v>
      </c>
      <c r="D130" s="7">
        <v>0</v>
      </c>
      <c r="E130" s="7">
        <f t="shared" si="46"/>
        <v>0</v>
      </c>
      <c r="F130" s="7">
        <v>0</v>
      </c>
      <c r="G130" s="7">
        <v>0</v>
      </c>
      <c r="H130" s="7">
        <f t="shared" si="45"/>
        <v>0</v>
      </c>
    </row>
    <row r="131" spans="1:8" x14ac:dyDescent="0.2">
      <c r="A131" s="9"/>
      <c r="B131" s="10" t="s">
        <v>60</v>
      </c>
      <c r="C131" s="7">
        <v>79656000</v>
      </c>
      <c r="D131" s="7">
        <v>0</v>
      </c>
      <c r="E131" s="7">
        <f t="shared" si="46"/>
        <v>79656000</v>
      </c>
      <c r="F131" s="7">
        <v>0</v>
      </c>
      <c r="G131" s="7">
        <v>0</v>
      </c>
      <c r="H131" s="7">
        <f t="shared" si="45"/>
        <v>79656000</v>
      </c>
    </row>
    <row r="132" spans="1:8" x14ac:dyDescent="0.2">
      <c r="A132" s="9"/>
      <c r="B132" s="10" t="s">
        <v>61</v>
      </c>
      <c r="C132" s="7">
        <v>0</v>
      </c>
      <c r="D132" s="7">
        <v>2358165</v>
      </c>
      <c r="E132" s="7">
        <f>+C132+D132</f>
        <v>2358165</v>
      </c>
      <c r="F132" s="7">
        <v>2044027</v>
      </c>
      <c r="G132" s="7">
        <v>2044027</v>
      </c>
      <c r="H132" s="7">
        <f t="shared" si="45"/>
        <v>314138</v>
      </c>
    </row>
    <row r="133" spans="1:8" x14ac:dyDescent="0.2">
      <c r="A133" s="23" t="s">
        <v>62</v>
      </c>
      <c r="B133" s="24"/>
      <c r="C133" s="7">
        <f>SUM(C134:C136)</f>
        <v>0</v>
      </c>
      <c r="D133" s="7">
        <f t="shared" ref="D133:H133" si="47">SUM(D134:D136)</f>
        <v>12941710</v>
      </c>
      <c r="E133" s="7">
        <f t="shared" si="47"/>
        <v>12941710</v>
      </c>
      <c r="F133" s="7">
        <f t="shared" si="47"/>
        <v>24975467</v>
      </c>
      <c r="G133" s="7">
        <f t="shared" si="47"/>
        <v>24975467</v>
      </c>
      <c r="H133" s="7">
        <f t="shared" si="47"/>
        <v>-12033757</v>
      </c>
    </row>
    <row r="134" spans="1:8" x14ac:dyDescent="0.2">
      <c r="A134" s="9"/>
      <c r="B134" s="10" t="s">
        <v>63</v>
      </c>
      <c r="C134" s="7">
        <v>0</v>
      </c>
      <c r="D134" s="7">
        <v>0</v>
      </c>
      <c r="E134" s="7">
        <f>+C134+D134</f>
        <v>0</v>
      </c>
      <c r="F134" s="14">
        <v>0</v>
      </c>
      <c r="G134" s="8">
        <v>0</v>
      </c>
      <c r="H134" s="7">
        <f>+E134-F134</f>
        <v>0</v>
      </c>
    </row>
    <row r="135" spans="1:8" x14ac:dyDescent="0.2">
      <c r="A135" s="9"/>
      <c r="B135" s="10" t="s">
        <v>64</v>
      </c>
      <c r="C135" s="7">
        <v>0</v>
      </c>
      <c r="D135" s="7">
        <v>12941710</v>
      </c>
      <c r="E135" s="7">
        <f>+C135+D135</f>
        <v>12941710</v>
      </c>
      <c r="F135" s="14">
        <v>24975467</v>
      </c>
      <c r="G135" s="8">
        <v>24975467</v>
      </c>
      <c r="H135" s="7">
        <f t="shared" ref="H135:H136" si="48">+E135-F135</f>
        <v>-12033757</v>
      </c>
    </row>
    <row r="136" spans="1:8" x14ac:dyDescent="0.2">
      <c r="A136" s="9"/>
      <c r="B136" s="10" t="s">
        <v>65</v>
      </c>
      <c r="C136" s="7">
        <v>0</v>
      </c>
      <c r="D136" s="7">
        <v>0</v>
      </c>
      <c r="E136" s="7">
        <f t="shared" ref="E136" si="49">C136+D136</f>
        <v>0</v>
      </c>
      <c r="F136" s="14">
        <v>0</v>
      </c>
      <c r="G136" s="8">
        <v>0</v>
      </c>
      <c r="H136" s="7">
        <f t="shared" si="48"/>
        <v>0</v>
      </c>
    </row>
    <row r="137" spans="1:8" x14ac:dyDescent="0.2">
      <c r="A137" s="23" t="s">
        <v>66</v>
      </c>
      <c r="B137" s="24"/>
      <c r="C137" s="7">
        <f>SUM(C138:C145)</f>
        <v>0</v>
      </c>
      <c r="D137" s="7">
        <f t="shared" ref="D137:H137" si="50">SUM(D138:D145)</f>
        <v>0</v>
      </c>
      <c r="E137" s="7">
        <f t="shared" si="50"/>
        <v>0</v>
      </c>
      <c r="F137" s="7">
        <f t="shared" si="50"/>
        <v>0</v>
      </c>
      <c r="G137" s="7">
        <f t="shared" si="50"/>
        <v>0</v>
      </c>
      <c r="H137" s="7">
        <f t="shared" si="50"/>
        <v>0</v>
      </c>
    </row>
    <row r="138" spans="1:8" x14ac:dyDescent="0.2">
      <c r="A138" s="9"/>
      <c r="B138" s="10" t="s">
        <v>67</v>
      </c>
      <c r="C138" s="7">
        <v>0</v>
      </c>
      <c r="D138" s="7">
        <v>0</v>
      </c>
      <c r="E138" s="7">
        <f>C138+D138</f>
        <v>0</v>
      </c>
      <c r="F138" s="14">
        <v>0</v>
      </c>
      <c r="G138" s="8">
        <v>0</v>
      </c>
      <c r="H138" s="7">
        <f>E138-F138</f>
        <v>0</v>
      </c>
    </row>
    <row r="139" spans="1:8" x14ac:dyDescent="0.2">
      <c r="A139" s="9"/>
      <c r="B139" s="10" t="s">
        <v>68</v>
      </c>
      <c r="C139" s="7">
        <v>0</v>
      </c>
      <c r="D139" s="7">
        <v>0</v>
      </c>
      <c r="E139" s="7">
        <f t="shared" ref="E139:E144" si="51">C139+D139</f>
        <v>0</v>
      </c>
      <c r="F139" s="14">
        <v>0</v>
      </c>
      <c r="G139" s="8">
        <v>0</v>
      </c>
      <c r="H139" s="7">
        <f t="shared" ref="H139:H145" si="52">E139-F139</f>
        <v>0</v>
      </c>
    </row>
    <row r="140" spans="1:8" x14ac:dyDescent="0.2">
      <c r="A140" s="9"/>
      <c r="B140" s="10" t="s">
        <v>69</v>
      </c>
      <c r="C140" s="7">
        <v>0</v>
      </c>
      <c r="D140" s="7">
        <v>0</v>
      </c>
      <c r="E140" s="7">
        <f t="shared" si="51"/>
        <v>0</v>
      </c>
      <c r="F140" s="14">
        <v>0</v>
      </c>
      <c r="G140" s="8">
        <v>0</v>
      </c>
      <c r="H140" s="7">
        <f t="shared" si="52"/>
        <v>0</v>
      </c>
    </row>
    <row r="141" spans="1:8" x14ac:dyDescent="0.2">
      <c r="A141" s="9"/>
      <c r="B141" s="10" t="s">
        <v>70</v>
      </c>
      <c r="C141" s="7">
        <v>0</v>
      </c>
      <c r="D141" s="7">
        <v>0</v>
      </c>
      <c r="E141" s="7">
        <f t="shared" si="51"/>
        <v>0</v>
      </c>
      <c r="F141" s="14">
        <v>0</v>
      </c>
      <c r="G141" s="8">
        <v>0</v>
      </c>
      <c r="H141" s="7">
        <f t="shared" si="52"/>
        <v>0</v>
      </c>
    </row>
    <row r="142" spans="1:8" x14ac:dyDescent="0.2">
      <c r="A142" s="9"/>
      <c r="B142" s="10" t="s">
        <v>71</v>
      </c>
      <c r="C142" s="7">
        <v>0</v>
      </c>
      <c r="D142" s="7">
        <v>0</v>
      </c>
      <c r="E142" s="7">
        <f t="shared" si="51"/>
        <v>0</v>
      </c>
      <c r="F142" s="14">
        <v>0</v>
      </c>
      <c r="G142" s="8">
        <v>0</v>
      </c>
      <c r="H142" s="7">
        <f t="shared" si="52"/>
        <v>0</v>
      </c>
    </row>
    <row r="143" spans="1:8" x14ac:dyDescent="0.2">
      <c r="A143" s="9"/>
      <c r="B143" s="10" t="s">
        <v>72</v>
      </c>
      <c r="C143" s="7">
        <v>0</v>
      </c>
      <c r="D143" s="7">
        <v>0</v>
      </c>
      <c r="E143" s="7">
        <f t="shared" si="51"/>
        <v>0</v>
      </c>
      <c r="F143" s="14">
        <v>0</v>
      </c>
      <c r="G143" s="8">
        <v>0</v>
      </c>
      <c r="H143" s="7">
        <f t="shared" si="52"/>
        <v>0</v>
      </c>
    </row>
    <row r="144" spans="1:8" x14ac:dyDescent="0.2">
      <c r="A144" s="9"/>
      <c r="B144" s="10" t="s">
        <v>73</v>
      </c>
      <c r="C144" s="7">
        <v>0</v>
      </c>
      <c r="D144" s="7">
        <v>0</v>
      </c>
      <c r="E144" s="7">
        <f t="shared" si="51"/>
        <v>0</v>
      </c>
      <c r="F144" s="14">
        <v>0</v>
      </c>
      <c r="G144" s="8">
        <v>0</v>
      </c>
      <c r="H144" s="7">
        <f t="shared" si="52"/>
        <v>0</v>
      </c>
    </row>
    <row r="145" spans="1:8" x14ac:dyDescent="0.2">
      <c r="A145" s="9"/>
      <c r="B145" s="10" t="s">
        <v>74</v>
      </c>
      <c r="C145" s="7">
        <v>0</v>
      </c>
      <c r="D145" s="7">
        <v>0</v>
      </c>
      <c r="E145" s="7">
        <f>C145+D145</f>
        <v>0</v>
      </c>
      <c r="F145" s="14">
        <v>0</v>
      </c>
      <c r="G145" s="8">
        <v>0</v>
      </c>
      <c r="H145" s="7">
        <f t="shared" si="52"/>
        <v>0</v>
      </c>
    </row>
    <row r="146" spans="1:8" x14ac:dyDescent="0.2">
      <c r="A146" s="23" t="s">
        <v>75</v>
      </c>
      <c r="B146" s="24"/>
      <c r="C146" s="7">
        <f>SUM(C147:C149)</f>
        <v>0</v>
      </c>
      <c r="D146" s="7">
        <f t="shared" ref="D146:H146" si="53">SUM(D147:D149)</f>
        <v>0</v>
      </c>
      <c r="E146" s="7">
        <f t="shared" si="53"/>
        <v>0</v>
      </c>
      <c r="F146" s="7">
        <f t="shared" si="53"/>
        <v>0</v>
      </c>
      <c r="G146" s="7">
        <f t="shared" si="53"/>
        <v>0</v>
      </c>
      <c r="H146" s="7">
        <f t="shared" si="53"/>
        <v>0</v>
      </c>
    </row>
    <row r="147" spans="1:8" x14ac:dyDescent="0.2">
      <c r="A147" s="9"/>
      <c r="B147" s="10" t="s">
        <v>76</v>
      </c>
      <c r="C147" s="7">
        <v>0</v>
      </c>
      <c r="D147" s="7">
        <v>0</v>
      </c>
      <c r="E147" s="7">
        <f>C147+D147</f>
        <v>0</v>
      </c>
      <c r="F147" s="14">
        <v>0</v>
      </c>
      <c r="G147" s="8">
        <v>0</v>
      </c>
      <c r="H147" s="7">
        <f>E147-F147</f>
        <v>0</v>
      </c>
    </row>
    <row r="148" spans="1:8" x14ac:dyDescent="0.2">
      <c r="A148" s="9"/>
      <c r="B148" s="10" t="s">
        <v>77</v>
      </c>
      <c r="C148" s="7">
        <v>0</v>
      </c>
      <c r="D148" s="7">
        <v>0</v>
      </c>
      <c r="E148" s="7">
        <f t="shared" ref="E148:E149" si="54">C148+D148</f>
        <v>0</v>
      </c>
      <c r="F148" s="14">
        <v>0</v>
      </c>
      <c r="G148" s="8">
        <v>0</v>
      </c>
      <c r="H148" s="7">
        <f t="shared" ref="H148:H149" si="55">E148-F148</f>
        <v>0</v>
      </c>
    </row>
    <row r="149" spans="1:8" x14ac:dyDescent="0.2">
      <c r="A149" s="9"/>
      <c r="B149" s="10" t="s">
        <v>78</v>
      </c>
      <c r="C149" s="7">
        <v>0</v>
      </c>
      <c r="D149" s="7">
        <v>0</v>
      </c>
      <c r="E149" s="7">
        <f t="shared" si="54"/>
        <v>0</v>
      </c>
      <c r="F149" s="14">
        <v>0</v>
      </c>
      <c r="G149" s="8">
        <v>0</v>
      </c>
      <c r="H149" s="7">
        <f t="shared" si="55"/>
        <v>0</v>
      </c>
    </row>
    <row r="150" spans="1:8" x14ac:dyDescent="0.2">
      <c r="A150" s="23" t="s">
        <v>79</v>
      </c>
      <c r="B150" s="24"/>
      <c r="C150" s="7">
        <f>SUM(C151:C157)</f>
        <v>0</v>
      </c>
      <c r="D150" s="7">
        <f t="shared" ref="D150:H150" si="56">SUM(D151:D157)</f>
        <v>0</v>
      </c>
      <c r="E150" s="7">
        <f t="shared" si="56"/>
        <v>0</v>
      </c>
      <c r="F150" s="7">
        <f t="shared" si="56"/>
        <v>0</v>
      </c>
      <c r="G150" s="7">
        <f t="shared" si="56"/>
        <v>0</v>
      </c>
      <c r="H150" s="7">
        <f t="shared" si="56"/>
        <v>0</v>
      </c>
    </row>
    <row r="151" spans="1:8" x14ac:dyDescent="0.2">
      <c r="A151" s="9"/>
      <c r="B151" s="10" t="s">
        <v>80</v>
      </c>
      <c r="C151" s="7">
        <v>0</v>
      </c>
      <c r="D151" s="7">
        <v>0</v>
      </c>
      <c r="E151" s="7">
        <f>C151+D151</f>
        <v>0</v>
      </c>
      <c r="F151" s="14">
        <v>0</v>
      </c>
      <c r="G151" s="7">
        <v>0</v>
      </c>
      <c r="H151" s="7">
        <f>E151-F151</f>
        <v>0</v>
      </c>
    </row>
    <row r="152" spans="1:8" x14ac:dyDescent="0.2">
      <c r="A152" s="9"/>
      <c r="B152" s="10" t="s">
        <v>81</v>
      </c>
      <c r="C152" s="7">
        <v>0</v>
      </c>
      <c r="D152" s="7">
        <v>0</v>
      </c>
      <c r="E152" s="7">
        <f t="shared" ref="E152:E157" si="57">C152+D152</f>
        <v>0</v>
      </c>
      <c r="F152" s="14">
        <v>0</v>
      </c>
      <c r="G152" s="7">
        <v>0</v>
      </c>
      <c r="H152" s="7">
        <f t="shared" ref="H152:H157" si="58">E152-F152</f>
        <v>0</v>
      </c>
    </row>
    <row r="153" spans="1:8" x14ac:dyDescent="0.2">
      <c r="A153" s="9"/>
      <c r="B153" s="10" t="s">
        <v>82</v>
      </c>
      <c r="C153" s="7">
        <v>0</v>
      </c>
      <c r="D153" s="7">
        <v>0</v>
      </c>
      <c r="E153" s="7">
        <f t="shared" si="57"/>
        <v>0</v>
      </c>
      <c r="F153" s="14">
        <v>0</v>
      </c>
      <c r="G153" s="7">
        <v>0</v>
      </c>
      <c r="H153" s="7">
        <f t="shared" si="58"/>
        <v>0</v>
      </c>
    </row>
    <row r="154" spans="1:8" x14ac:dyDescent="0.2">
      <c r="A154" s="9"/>
      <c r="B154" s="10" t="s">
        <v>83</v>
      </c>
      <c r="C154" s="7">
        <v>0</v>
      </c>
      <c r="D154" s="7">
        <v>0</v>
      </c>
      <c r="E154" s="7">
        <f t="shared" si="57"/>
        <v>0</v>
      </c>
      <c r="F154" s="14">
        <v>0</v>
      </c>
      <c r="G154" s="7">
        <v>0</v>
      </c>
      <c r="H154" s="7">
        <f t="shared" si="58"/>
        <v>0</v>
      </c>
    </row>
    <row r="155" spans="1:8" x14ac:dyDescent="0.2">
      <c r="A155" s="9"/>
      <c r="B155" s="10" t="s">
        <v>84</v>
      </c>
      <c r="C155" s="7">
        <v>0</v>
      </c>
      <c r="D155" s="7">
        <v>0</v>
      </c>
      <c r="E155" s="7">
        <f t="shared" si="57"/>
        <v>0</v>
      </c>
      <c r="F155" s="14">
        <v>0</v>
      </c>
      <c r="G155" s="7">
        <v>0</v>
      </c>
      <c r="H155" s="7">
        <f t="shared" si="58"/>
        <v>0</v>
      </c>
    </row>
    <row r="156" spans="1:8" x14ac:dyDescent="0.2">
      <c r="A156" s="9"/>
      <c r="B156" s="10" t="s">
        <v>85</v>
      </c>
      <c r="C156" s="7">
        <v>0</v>
      </c>
      <c r="D156" s="7">
        <v>0</v>
      </c>
      <c r="E156" s="7">
        <f t="shared" si="57"/>
        <v>0</v>
      </c>
      <c r="F156" s="14">
        <v>0</v>
      </c>
      <c r="G156" s="7">
        <v>0</v>
      </c>
      <c r="H156" s="7">
        <f t="shared" si="58"/>
        <v>0</v>
      </c>
    </row>
    <row r="157" spans="1:8" x14ac:dyDescent="0.2">
      <c r="A157" s="9"/>
      <c r="B157" s="10" t="s">
        <v>86</v>
      </c>
      <c r="C157" s="7">
        <v>0</v>
      </c>
      <c r="D157" s="7">
        <v>0</v>
      </c>
      <c r="E157" s="7">
        <f t="shared" si="57"/>
        <v>0</v>
      </c>
      <c r="F157" s="14">
        <v>0</v>
      </c>
      <c r="G157" s="7">
        <v>0</v>
      </c>
      <c r="H157" s="7">
        <f t="shared" si="58"/>
        <v>0</v>
      </c>
    </row>
    <row r="158" spans="1:8" x14ac:dyDescent="0.2">
      <c r="A158" s="9"/>
      <c r="B158" s="10"/>
      <c r="C158" s="7"/>
      <c r="D158" s="7"/>
      <c r="E158" s="7"/>
      <c r="F158" s="14"/>
      <c r="G158" s="7"/>
      <c r="H158" s="7"/>
    </row>
    <row r="159" spans="1:8" x14ac:dyDescent="0.2">
      <c r="A159" s="25" t="s">
        <v>88</v>
      </c>
      <c r="B159" s="26"/>
      <c r="C159" s="16">
        <f>C9+C84</f>
        <v>4268835044</v>
      </c>
      <c r="D159" s="16">
        <f>D9+D84</f>
        <v>420129064</v>
      </c>
      <c r="E159" s="16">
        <f>E9+E84</f>
        <v>4688964108</v>
      </c>
      <c r="F159" s="16">
        <f>F9+F84</f>
        <v>4099009711</v>
      </c>
      <c r="G159" s="16">
        <f t="shared" ref="G159" si="59">G9+G84</f>
        <v>4097636347</v>
      </c>
      <c r="H159" s="16">
        <f>H9+H84</f>
        <v>589954397</v>
      </c>
    </row>
    <row r="160" spans="1:8" ht="10.8" thickBot="1" x14ac:dyDescent="0.25">
      <c r="A160" s="17"/>
      <c r="B160" s="18"/>
      <c r="C160" s="19"/>
      <c r="D160" s="19"/>
      <c r="E160" s="19"/>
      <c r="F160" s="20"/>
      <c r="G160" s="19"/>
      <c r="H160" s="19"/>
    </row>
    <row r="161" spans="2:8" x14ac:dyDescent="0.2">
      <c r="D161" s="1"/>
      <c r="E161" s="1"/>
    </row>
    <row r="162" spans="2:8" x14ac:dyDescent="0.2">
      <c r="C162" s="2"/>
      <c r="D162" s="2"/>
      <c r="E162" s="2"/>
      <c r="F162" s="21"/>
      <c r="G162" s="2"/>
      <c r="H162" s="22"/>
    </row>
    <row r="164" spans="2:8" ht="14.4" x14ac:dyDescent="0.3">
      <c r="B164"/>
      <c r="E164"/>
      <c r="F164"/>
      <c r="G164"/>
      <c r="H164"/>
    </row>
    <row r="165" spans="2:8" ht="14.4" x14ac:dyDescent="0.3">
      <c r="B165"/>
      <c r="E165"/>
      <c r="F165"/>
      <c r="G165"/>
      <c r="H165"/>
    </row>
    <row r="166" spans="2:8" ht="14.4" x14ac:dyDescent="0.3">
      <c r="B166"/>
      <c r="E166"/>
      <c r="F166"/>
      <c r="G166"/>
      <c r="H166"/>
    </row>
    <row r="167" spans="2:8" ht="14.4" x14ac:dyDescent="0.3">
      <c r="B167"/>
      <c r="E167"/>
      <c r="F167"/>
      <c r="G167"/>
      <c r="H167"/>
    </row>
    <row r="168" spans="2:8" ht="14.4" x14ac:dyDescent="0.3">
      <c r="B168"/>
      <c r="E168"/>
      <c r="F168"/>
      <c r="G168"/>
      <c r="H168"/>
    </row>
    <row r="169" spans="2:8" ht="14.4" x14ac:dyDescent="0.3">
      <c r="B169"/>
      <c r="E169"/>
      <c r="F169"/>
      <c r="G169"/>
      <c r="H169"/>
    </row>
    <row r="170" spans="2:8" ht="14.4" x14ac:dyDescent="0.3">
      <c r="B170"/>
      <c r="E170"/>
      <c r="F170"/>
      <c r="G170"/>
      <c r="H170"/>
    </row>
    <row r="171" spans="2:8" ht="14.4" x14ac:dyDescent="0.3">
      <c r="B171"/>
      <c r="E171"/>
      <c r="F171"/>
      <c r="G171"/>
      <c r="H171"/>
    </row>
    <row r="172" spans="2:8" ht="14.4" x14ac:dyDescent="0.3">
      <c r="E172"/>
      <c r="F172"/>
      <c r="G172"/>
      <c r="H172"/>
    </row>
    <row r="173" spans="2:8" ht="14.4" x14ac:dyDescent="0.3">
      <c r="E173"/>
      <c r="F173"/>
      <c r="G173"/>
      <c r="H173"/>
    </row>
    <row r="174" spans="2:8" ht="14.4" x14ac:dyDescent="0.3">
      <c r="E174"/>
      <c r="F174"/>
      <c r="G174"/>
      <c r="H174"/>
    </row>
  </sheetData>
  <mergeCells count="31">
    <mergeCell ref="A6:H6"/>
    <mergeCell ref="A1:H1"/>
    <mergeCell ref="A2:H2"/>
    <mergeCell ref="A3:H3"/>
    <mergeCell ref="A4:H4"/>
    <mergeCell ref="A5:H5"/>
    <mergeCell ref="A7:B8"/>
    <mergeCell ref="C7:G7"/>
    <mergeCell ref="H7:H8"/>
    <mergeCell ref="A9:B9"/>
    <mergeCell ref="A10:B10"/>
    <mergeCell ref="A85:B85"/>
    <mergeCell ref="A18:B18"/>
    <mergeCell ref="A28:B28"/>
    <mergeCell ref="A38:B38"/>
    <mergeCell ref="A48:B48"/>
    <mergeCell ref="A58:B58"/>
    <mergeCell ref="A62:B62"/>
    <mergeCell ref="A71:B71"/>
    <mergeCell ref="A75:B75"/>
    <mergeCell ref="A83:B83"/>
    <mergeCell ref="A84:B84"/>
    <mergeCell ref="A146:B146"/>
    <mergeCell ref="A150:B150"/>
    <mergeCell ref="A159:B159"/>
    <mergeCell ref="A93:B93"/>
    <mergeCell ref="A103:B103"/>
    <mergeCell ref="A113:B113"/>
    <mergeCell ref="A123:B123"/>
    <mergeCell ref="A133:B133"/>
    <mergeCell ref="A137:B137"/>
  </mergeCells>
  <printOptions horizontalCentered="1"/>
  <pageMargins left="0.27559055118110237" right="0.19685039370078741" top="0.43307086614173229" bottom="0.23622047244094491" header="0.31496062992125984" footer="0.18"/>
  <pageSetup scale="60" fitToHeight="0" orientation="landscape" r:id="rId1"/>
  <rowBreaks count="1" manualBreakCount="1">
    <brk id="8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6a</vt:lpstr>
      <vt:lpstr>'6a'!Área_de_impresión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2019-03-06T23:44:50Z</cp:lastPrinted>
  <dcterms:created xsi:type="dcterms:W3CDTF">2019-03-06T21:37:12Z</dcterms:created>
  <dcterms:modified xsi:type="dcterms:W3CDTF">2019-03-06T23:49:32Z</dcterms:modified>
</cp:coreProperties>
</file>